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oxfordshirecountycouncil-my.sharepoint.com/personal/suzanne_white_oxfordshire_gov_uk/Documents/Intranet - Docs/Schools/VirtualSchool/"/>
    </mc:Choice>
  </mc:AlternateContent>
  <xr:revisionPtr revIDLastSave="0" documentId="8_{7019D485-9F71-4317-A94F-AC2BD3FCE17C}" xr6:coauthVersionLast="44" xr6:coauthVersionMax="44" xr10:uidLastSave="{00000000-0000-0000-0000-000000000000}"/>
  <bookViews>
    <workbookView xWindow="-120" yWindow="-120" windowWidth="20730" windowHeight="11160" xr2:uid="{00000000-000D-0000-FFFF-FFFF00000000}"/>
  </bookViews>
  <sheets>
    <sheet name="SDQ" sheetId="1" r:id="rId1"/>
    <sheet name="Calcs" sheetId="2" r:id="rId2"/>
  </sheets>
  <definedNames>
    <definedName name="Please_select">Calcs!$A$1:$A$3</definedName>
    <definedName name="_xlnm.Print_Area" localSheetId="0">SDQ!$AJ$2:$AT$36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28" i="1" l="1"/>
  <c r="AG27" i="1"/>
  <c r="AG24" i="1"/>
  <c r="AG23" i="1"/>
  <c r="AG15" i="1"/>
  <c r="AE28" i="1"/>
  <c r="AE27" i="1"/>
  <c r="AE24" i="1"/>
  <c r="AE23" i="1"/>
  <c r="AE15" i="1"/>
  <c r="D12" i="2" l="1"/>
  <c r="D11" i="2"/>
  <c r="D10" i="2"/>
  <c r="D9" i="2"/>
  <c r="D8" i="2"/>
  <c r="D7" i="2"/>
  <c r="G2" i="2" s="1"/>
  <c r="F4" i="2"/>
  <c r="E4" i="2"/>
  <c r="E3" i="2"/>
  <c r="F3" i="2"/>
  <c r="F2" i="2"/>
  <c r="E2" i="2"/>
  <c r="B34" i="2"/>
  <c r="B35" i="2"/>
  <c r="B36" i="2"/>
  <c r="B37" i="2"/>
  <c r="B38" i="2"/>
  <c r="B30" i="2"/>
  <c r="B29" i="2"/>
  <c r="B28" i="2"/>
  <c r="B27" i="2"/>
  <c r="B26" i="2"/>
  <c r="B22" i="2"/>
  <c r="B21" i="2"/>
  <c r="B20" i="2"/>
  <c r="B19" i="2"/>
  <c r="B18" i="2"/>
  <c r="B14" i="2"/>
  <c r="B13" i="2"/>
  <c r="B12" i="2"/>
  <c r="B11" i="2"/>
  <c r="B10" i="2"/>
  <c r="B6" i="2"/>
  <c r="B5" i="2"/>
  <c r="B4" i="2"/>
  <c r="B3" i="2"/>
  <c r="B2" i="2"/>
  <c r="AM13" i="1" l="1"/>
  <c r="AO13" i="1" s="1"/>
  <c r="AG36" i="1" l="1"/>
  <c r="AF36" i="1"/>
  <c r="AE36" i="1"/>
  <c r="AG34" i="1"/>
  <c r="AF34" i="1"/>
  <c r="AE34" i="1"/>
  <c r="AG30" i="1"/>
  <c r="AF30" i="1"/>
  <c r="AE30" i="1"/>
  <c r="AG29" i="1"/>
  <c r="AF29" i="1"/>
  <c r="AE29" i="1"/>
  <c r="AF28" i="1"/>
  <c r="AF27" i="1"/>
  <c r="AG26" i="1"/>
  <c r="AF26" i="1"/>
  <c r="AE26" i="1"/>
  <c r="AF24" i="1"/>
  <c r="AF23" i="1"/>
  <c r="AG22" i="1"/>
  <c r="AF22" i="1"/>
  <c r="AE22" i="1"/>
  <c r="AG21" i="1"/>
  <c r="AF21" i="1"/>
  <c r="AE21" i="1"/>
  <c r="AG18" i="1"/>
  <c r="AF18" i="1"/>
  <c r="AE18" i="1"/>
  <c r="AG17" i="1"/>
  <c r="AF17" i="1"/>
  <c r="AE17" i="1"/>
  <c r="AG16" i="1"/>
  <c r="AF16" i="1"/>
  <c r="AE16" i="1"/>
  <c r="AF15" i="1"/>
  <c r="AG14" i="1"/>
  <c r="AF14" i="1"/>
  <c r="AE14" i="1"/>
  <c r="AG12" i="1"/>
  <c r="AF12" i="1"/>
  <c r="AE12" i="1"/>
  <c r="AG11" i="1"/>
  <c r="AF11" i="1"/>
  <c r="AE11" i="1"/>
  <c r="AG10" i="1"/>
  <c r="AF10" i="1"/>
  <c r="AE10" i="1"/>
  <c r="AG9" i="1"/>
  <c r="AF9" i="1"/>
  <c r="AE9" i="1"/>
  <c r="AG8" i="1"/>
  <c r="AF8" i="1"/>
  <c r="AE8" i="1"/>
  <c r="AG35" i="1"/>
  <c r="AF35" i="1"/>
  <c r="AE35" i="1"/>
  <c r="AG20" i="1"/>
  <c r="AF20" i="1"/>
  <c r="AE20" i="1"/>
  <c r="AH20" i="1" s="1"/>
  <c r="AG33" i="1"/>
  <c r="AF33" i="1"/>
  <c r="AE33" i="1"/>
  <c r="AG32" i="1"/>
  <c r="AF32" i="1"/>
  <c r="AE32" i="1"/>
  <c r="AH32" i="1" l="1"/>
  <c r="AM10" i="1" s="1"/>
  <c r="AO10" i="1" s="1"/>
  <c r="AH14" i="1"/>
  <c r="AH8" i="1"/>
  <c r="AM3" i="1" s="1"/>
  <c r="AH26" i="1"/>
  <c r="AM6" i="1" l="1"/>
  <c r="AM5" i="1"/>
  <c r="AO5" i="1" s="1"/>
  <c r="AM4" i="1"/>
  <c r="AO4" i="1" s="1"/>
  <c r="AO3" i="1"/>
  <c r="AO6" i="1" l="1"/>
  <c r="AM7" i="1"/>
  <c r="AO7" i="1" s="1"/>
</calcChain>
</file>

<file path=xl/sharedStrings.xml><?xml version="1.0" encoding="utf-8"?>
<sst xmlns="http://schemas.openxmlformats.org/spreadsheetml/2006/main" count="202" uniqueCount="146">
  <si>
    <t>Child's Name:</t>
  </si>
  <si>
    <t xml:space="preserve">Date of Birth: </t>
  </si>
  <si>
    <t>Considerate of other people's feelings</t>
  </si>
  <si>
    <t>Restless, overactive, cannot stay still for long</t>
  </si>
  <si>
    <t>Shares readily with other children (treats, toys, pencils etc…)</t>
  </si>
  <si>
    <t>Often has temper tantrums or hot tempers</t>
  </si>
  <si>
    <t>Rather solitary, tends to play alone</t>
  </si>
  <si>
    <t>Generally obedient, usually does what adults request</t>
  </si>
  <si>
    <t>Many worries, often seems worried</t>
  </si>
  <si>
    <t>Helpful if someone is hurt, upset or feeling ill</t>
  </si>
  <si>
    <t>Constantly fidgeting or squirming</t>
  </si>
  <si>
    <t>Has at least one good friend</t>
  </si>
  <si>
    <t>Often fights with other children or bullies them</t>
  </si>
  <si>
    <t>Often unhappy, down hearted or tearful</t>
  </si>
  <si>
    <t>Generally liked by other children</t>
  </si>
  <si>
    <t>Easilly distracted, concentration wanders</t>
  </si>
  <si>
    <t>Kind to younger children</t>
  </si>
  <si>
    <t>Picked on or bullied by other children</t>
  </si>
  <si>
    <t>Gets on better with adults than with other children</t>
  </si>
  <si>
    <t>Sees tasks through to the end, good attention span</t>
  </si>
  <si>
    <t>Do you have any other comments or concerns?</t>
  </si>
  <si>
    <t>Somewhat True</t>
  </si>
  <si>
    <t>Certainly True</t>
  </si>
  <si>
    <t>No</t>
  </si>
  <si>
    <t>How long have these difficulties been present?</t>
  </si>
  <si>
    <t>Quite a lot</t>
  </si>
  <si>
    <t>Do the difficulties interfere with the child's everyday life in the following areas?</t>
  </si>
  <si>
    <t>PEER RELATIONSHIPS</t>
  </si>
  <si>
    <t>CLASSROOM LEARNING</t>
  </si>
  <si>
    <t>Please select</t>
  </si>
  <si>
    <t xml:space="preserve">Date of SDQ completion: </t>
  </si>
  <si>
    <t>The 25 items in the SDQ comprise 5 scales of 5 items each. 'Somewhat True' is always scored as 1 but the scoring of 'Not True' and 'Certainly True' varies with the item. Each of the 5 scales score can range from 0 - 10 if all the items were completed.</t>
  </si>
  <si>
    <t>Emotional Problems Scale</t>
  </si>
  <si>
    <t>Item 3</t>
  </si>
  <si>
    <t>Item 6</t>
  </si>
  <si>
    <t>Item 13</t>
  </si>
  <si>
    <t>Item 16</t>
  </si>
  <si>
    <t>Item 24</t>
  </si>
  <si>
    <t>Conduct problems scale</t>
  </si>
  <si>
    <t>Item 5</t>
  </si>
  <si>
    <t>Item 7</t>
  </si>
  <si>
    <t>Item 18</t>
  </si>
  <si>
    <t>Item 22</t>
  </si>
  <si>
    <t>Item 12</t>
  </si>
  <si>
    <t>Hyperactivity scale</t>
  </si>
  <si>
    <t>Item 2</t>
  </si>
  <si>
    <t>Item 21</t>
  </si>
  <si>
    <t>Item 25</t>
  </si>
  <si>
    <t>Peer problems scale</t>
  </si>
  <si>
    <t>Item 11</t>
  </si>
  <si>
    <t>Item 14</t>
  </si>
  <si>
    <t>Item 19</t>
  </si>
  <si>
    <t>Item 23</t>
  </si>
  <si>
    <t>Prosocial Scale</t>
  </si>
  <si>
    <t>Item 1</t>
  </si>
  <si>
    <t>Item 4</t>
  </si>
  <si>
    <t>Item 9</t>
  </si>
  <si>
    <t>Item 17</t>
  </si>
  <si>
    <t>Item 20</t>
  </si>
  <si>
    <t>Often complains of headaches</t>
  </si>
  <si>
    <t>Many worries…</t>
  </si>
  <si>
    <t>Often unhappy, downhearted…</t>
  </si>
  <si>
    <t>Nervous or clingy in new situations</t>
  </si>
  <si>
    <t>Often has temper tantrums</t>
  </si>
  <si>
    <t>Generally obedient</t>
  </si>
  <si>
    <t>Often fights with other children</t>
  </si>
  <si>
    <t>Restless, overactive</t>
  </si>
  <si>
    <t>Easily distracted, concentration wanders</t>
  </si>
  <si>
    <t>Sees tasks through to the end…</t>
  </si>
  <si>
    <t>Rather solitary, tends to play alsone</t>
  </si>
  <si>
    <t>Has at  least one good friend</t>
  </si>
  <si>
    <t>Shares readily with other children…</t>
  </si>
  <si>
    <t>Helpful if someone is hurt…</t>
  </si>
  <si>
    <t>Often volunteers to help others…</t>
  </si>
  <si>
    <t>NOT True</t>
  </si>
  <si>
    <t>Gets on better with adults than children</t>
  </si>
  <si>
    <t>Item 8</t>
  </si>
  <si>
    <t>Item 10</t>
  </si>
  <si>
    <t>Item 15</t>
  </si>
  <si>
    <t>Yes</t>
  </si>
  <si>
    <t xml:space="preserve"> </t>
  </si>
  <si>
    <t>TOTAL</t>
  </si>
  <si>
    <t>Generating impact scores</t>
  </si>
  <si>
    <t>Scoring the SDQ impact supplement</t>
  </si>
  <si>
    <t>Often volunteers to help others (parents, teachers, other children)</t>
  </si>
  <si>
    <t>When using a version of the SDQ that includes an 'impact supplement', the items on overall distress and impairment can be summed to generate an impact socre that ranges from 0 to 10 for parent and self report and from 0 to 6 for teacher report.</t>
  </si>
  <si>
    <t>Do the difficulties upset or distress the child?</t>
  </si>
  <si>
    <r>
      <t xml:space="preserve">Total difficulties score: </t>
    </r>
    <r>
      <rPr>
        <sz val="11"/>
        <color theme="1"/>
        <rFont val="Calibri"/>
        <family val="2"/>
        <scheme val="minor"/>
      </rPr>
      <t>This is generated by summing scores from all the scales except the prosocial scale. The resultant score ranges from 0 to 40, and cannot be counted if one of the 4 component scores is missing.</t>
    </r>
  </si>
  <si>
    <t>Many fears, easily scared</t>
  </si>
  <si>
    <t>Only complete the following questions If you have answered "YES" above:</t>
  </si>
  <si>
    <t>Responses to the questions on chronicity and burden to others are not included in the impact score. When respondents have answered 'no' to the first question on the impact supplement (i.e. when they do not perceive themselves as having any emotional or behavioural difficulties), they are not asked to complete the questions on resultant distress or impairment; the impact score is automatically scored zero in these circumstances.</t>
  </si>
  <si>
    <r>
      <t xml:space="preserve">For each item, please select whether the statement is Not True, Somewhat True or Certainly True. Please answer </t>
    </r>
    <r>
      <rPr>
        <u/>
        <sz val="12"/>
        <color theme="1"/>
        <rFont val="Calibri (Body)_x0000_"/>
      </rPr>
      <t>all</t>
    </r>
    <r>
      <rPr>
        <sz val="12"/>
        <color theme="1"/>
        <rFont val="Calibri"/>
        <family val="2"/>
        <scheme val="minor"/>
      </rPr>
      <t xml:space="preserve"> questions as best you can even if you are not absolutely certain or the question seems daft! Please give your answers based on the basis of the child's behaviour over the last six months of this school year.</t>
    </r>
  </si>
  <si>
    <t>Overall, do you think that this child has difficulties in one or more of the following areas: 
emotions, concentration, behaviour or being able to get on with other people?</t>
  </si>
  <si>
    <t>Often complains of headaches, stomach-aches or sickness</t>
  </si>
  <si>
    <t>Nervous or clingy in new situations, easily loses confidence</t>
  </si>
  <si>
    <t>Total difficulties score</t>
  </si>
  <si>
    <t>Prosocial Score</t>
  </si>
  <si>
    <r>
      <rPr>
        <sz val="9"/>
        <rFont val="Arial"/>
        <family val="2"/>
      </rPr>
      <t>Close to average</t>
    </r>
  </si>
  <si>
    <r>
      <rPr>
        <b/>
        <sz val="9"/>
        <rFont val="Arial"/>
        <family val="2"/>
      </rPr>
      <t>Teacher completed SDQ</t>
    </r>
  </si>
  <si>
    <t>12-15</t>
  </si>
  <si>
    <r>
      <rPr>
        <sz val="9"/>
        <rFont val="Arial"/>
        <family val="2"/>
      </rPr>
      <t>Not at all</t>
    </r>
  </si>
  <si>
    <r>
      <rPr>
        <sz val="9"/>
        <rFont val="Arial"/>
        <family val="2"/>
      </rPr>
      <t>Only a little</t>
    </r>
  </si>
  <si>
    <r>
      <rPr>
        <sz val="9"/>
        <rFont val="Arial"/>
        <family val="2"/>
      </rPr>
      <t>A great deal</t>
    </r>
  </si>
  <si>
    <r>
      <rPr>
        <b/>
        <sz val="10"/>
        <rFont val="Arial"/>
        <family val="2"/>
      </rPr>
      <t>Teacher report:</t>
    </r>
  </si>
  <si>
    <r>
      <rPr>
        <sz val="9"/>
        <rFont val="Arial"/>
        <family val="2"/>
      </rPr>
      <t>Difficulties upset or distress child</t>
    </r>
  </si>
  <si>
    <r>
      <rPr>
        <sz val="9"/>
        <rFont val="Arial"/>
        <family val="2"/>
      </rPr>
      <t>Interfere with PEER RELATIONS</t>
    </r>
  </si>
  <si>
    <r>
      <rPr>
        <sz val="9"/>
        <rFont val="Arial"/>
        <family val="2"/>
      </rPr>
      <t>Interfere with CLASSROOM LEARNING</t>
    </r>
  </si>
  <si>
    <r>
      <rPr>
        <sz val="11"/>
        <rFont val="Calibri"/>
        <family val="2"/>
        <scheme val="minor"/>
      </rPr>
      <t>Total difficulties score</t>
    </r>
  </si>
  <si>
    <r>
      <rPr>
        <sz val="11"/>
        <rFont val="Calibri"/>
        <family val="2"/>
        <scheme val="minor"/>
      </rPr>
      <t>0-11</t>
    </r>
  </si>
  <si>
    <r>
      <rPr>
        <sz val="11"/>
        <rFont val="Calibri"/>
        <family val="2"/>
        <scheme val="minor"/>
      </rPr>
      <t>16-18</t>
    </r>
  </si>
  <si>
    <r>
      <rPr>
        <sz val="11"/>
        <rFont val="Calibri"/>
        <family val="2"/>
        <scheme val="minor"/>
      </rPr>
      <t>19-40</t>
    </r>
  </si>
  <si>
    <r>
      <rPr>
        <sz val="11"/>
        <rFont val="Calibri"/>
        <family val="2"/>
        <scheme val="minor"/>
      </rPr>
      <t>Emotional problems score</t>
    </r>
  </si>
  <si>
    <r>
      <rPr>
        <sz val="11"/>
        <rFont val="Calibri"/>
        <family val="2"/>
        <scheme val="minor"/>
      </rPr>
      <t>0-3</t>
    </r>
  </si>
  <si>
    <r>
      <rPr>
        <sz val="11"/>
        <rFont val="Calibri"/>
        <family val="2"/>
        <scheme val="minor"/>
      </rPr>
      <t>6-10</t>
    </r>
  </si>
  <si>
    <r>
      <rPr>
        <sz val="11"/>
        <rFont val="Calibri"/>
        <family val="2"/>
        <scheme val="minor"/>
      </rPr>
      <t>Conduct problems score</t>
    </r>
  </si>
  <si>
    <r>
      <rPr>
        <sz val="11"/>
        <rFont val="Calibri"/>
        <family val="2"/>
        <scheme val="minor"/>
      </rPr>
      <t>0-2</t>
    </r>
  </si>
  <si>
    <r>
      <rPr>
        <sz val="11"/>
        <rFont val="Calibri"/>
        <family val="2"/>
        <scheme val="minor"/>
      </rPr>
      <t>5-10</t>
    </r>
  </si>
  <si>
    <r>
      <rPr>
        <sz val="11"/>
        <rFont val="Calibri"/>
        <family val="2"/>
        <scheme val="minor"/>
      </rPr>
      <t>Hyperactivity score</t>
    </r>
  </si>
  <si>
    <r>
      <rPr>
        <sz val="11"/>
        <rFont val="Calibri"/>
        <family val="2"/>
        <scheme val="minor"/>
      </rPr>
      <t>0-5</t>
    </r>
  </si>
  <si>
    <r>
      <rPr>
        <sz val="11"/>
        <rFont val="Calibri"/>
        <family val="2"/>
        <scheme val="minor"/>
      </rPr>
      <t>6-7</t>
    </r>
  </si>
  <si>
    <r>
      <rPr>
        <sz val="11"/>
        <rFont val="Calibri"/>
        <family val="2"/>
        <scheme val="minor"/>
      </rPr>
      <t>9-10</t>
    </r>
  </si>
  <si>
    <r>
      <rPr>
        <sz val="11"/>
        <rFont val="Calibri"/>
        <family val="2"/>
        <scheme val="minor"/>
      </rPr>
      <t>Peer problems score</t>
    </r>
  </si>
  <si>
    <r>
      <rPr>
        <sz val="11"/>
        <rFont val="Calibri"/>
        <family val="2"/>
        <scheme val="minor"/>
      </rPr>
      <t>3-4</t>
    </r>
  </si>
  <si>
    <r>
      <rPr>
        <sz val="11"/>
        <rFont val="Calibri"/>
        <family val="2"/>
        <scheme val="minor"/>
      </rPr>
      <t>Prosocial score</t>
    </r>
  </si>
  <si>
    <r>
      <rPr>
        <sz val="11"/>
        <rFont val="Calibri"/>
        <family val="2"/>
        <scheme val="minor"/>
      </rPr>
      <t>Impact score</t>
    </r>
  </si>
  <si>
    <r>
      <rPr>
        <sz val="11"/>
        <rFont val="Calibri"/>
        <family val="2"/>
        <scheme val="minor"/>
      </rPr>
      <t>3-6</t>
    </r>
  </si>
  <si>
    <t>Slightly raised (Slightly lowered)</t>
  </si>
  <si>
    <t>High (Low)</t>
  </si>
  <si>
    <t>Very high (Very low)</t>
  </si>
  <si>
    <t>Cut-points for SDQ scores</t>
  </si>
  <si>
    <t>Note that this only provides a rough-and-ready way of screening for disorders; combining information from SDQ sympton and impact scores from multiple informants is better but still far from perfect.</t>
  </si>
  <si>
    <t>Impact Score</t>
  </si>
  <si>
    <t>Impact</t>
  </si>
  <si>
    <t>Total</t>
  </si>
  <si>
    <r>
      <rPr>
        <b/>
        <sz val="11"/>
        <rFont val="Arial"/>
        <family val="2"/>
      </rPr>
      <t>A great deal</t>
    </r>
  </si>
  <si>
    <r>
      <rPr>
        <b/>
        <sz val="10"/>
        <color theme="1"/>
        <rFont val="Calibri"/>
        <family val="2"/>
        <scheme val="minor"/>
      </rPr>
      <t>Externalising' and 'internalising' the scores:</t>
    </r>
    <r>
      <rPr>
        <sz val="10"/>
        <color theme="1"/>
        <rFont val="Calibri"/>
        <family val="2"/>
        <scheme val="minor"/>
      </rPr>
      <t xml:space="preserve"> The externalising scores range from 0 to 20 and is the sum of the conduct and hyperactivity scales. The internalising score ranges from 0 to 20 and is the sum of the emotional and peer problems scales. Using these two almalgamated scales may be prefferable to using the four separate scales in the community samples, whereas using the four separate scales may add value in high-risk samples (see Goodman a&amp; Goodman. 2009 Strengths and difficulties questionnaire as a dimensional measure of child mental health. J Am Acad Child Adolesc Psychiartry 48(4), 400-403).</t>
    </r>
  </si>
  <si>
    <t xml:space="preserve">
</t>
  </si>
  <si>
    <r>
      <rPr>
        <b/>
        <u/>
        <sz val="11"/>
        <color theme="1"/>
        <rFont val="Calibri"/>
        <family val="2"/>
        <scheme val="minor"/>
      </rPr>
      <t>What the scores mean</t>
    </r>
    <r>
      <rPr>
        <sz val="11"/>
        <color theme="1"/>
        <rFont val="Calibri"/>
        <family val="2"/>
        <scheme val="minor"/>
      </rPr>
      <t xml:space="preserve">
• </t>
    </r>
    <r>
      <rPr>
        <b/>
        <sz val="11"/>
        <color theme="1"/>
        <rFont val="Calibri"/>
        <family val="2"/>
        <scheme val="minor"/>
      </rPr>
      <t>Emotional problems</t>
    </r>
    <r>
      <rPr>
        <sz val="11"/>
        <color theme="1"/>
        <rFont val="Calibri"/>
        <family val="2"/>
        <scheme val="minor"/>
      </rPr>
      <t xml:space="preserve"> relate to levels of anxiety and depression. (The higher the score the more emotional a child is)
• </t>
    </r>
    <r>
      <rPr>
        <b/>
        <sz val="11"/>
        <color theme="1"/>
        <rFont val="Calibri"/>
        <family val="2"/>
        <scheme val="minor"/>
      </rPr>
      <t>Peer problems</t>
    </r>
    <r>
      <rPr>
        <sz val="11"/>
        <color theme="1"/>
        <rFont val="Calibri"/>
        <family val="2"/>
        <scheme val="minor"/>
      </rPr>
      <t xml:space="preserve"> refer to how well the child gets on with friends and other children. (The higher the score the more problems the child will be having)
• </t>
    </r>
    <r>
      <rPr>
        <b/>
        <sz val="11"/>
        <color theme="1"/>
        <rFont val="Calibri"/>
        <family val="2"/>
        <scheme val="minor"/>
      </rPr>
      <t>Conduct problems</t>
    </r>
    <r>
      <rPr>
        <sz val="11"/>
        <color theme="1"/>
        <rFont val="Calibri"/>
        <family val="2"/>
        <scheme val="minor"/>
      </rPr>
      <t xml:space="preserve"> refer to behavioural problems such as fighting, stealing, lying and cheating. (The higher the score the more behavioural problems a child is seen to have)
• </t>
    </r>
    <r>
      <rPr>
        <b/>
        <sz val="11"/>
        <color theme="1"/>
        <rFont val="Calibri"/>
        <family val="2"/>
        <scheme val="minor"/>
      </rPr>
      <t>Hyperactivity</t>
    </r>
    <r>
      <rPr>
        <sz val="11"/>
        <color theme="1"/>
        <rFont val="Calibri"/>
        <family val="2"/>
        <scheme val="minor"/>
      </rPr>
      <t xml:space="preserve">, as the name suggests, relates to levels of physical hyperactivity, concentration and inattention. (The higher the score the more hyperactive a child is)
• </t>
    </r>
    <r>
      <rPr>
        <b/>
        <sz val="11"/>
        <color theme="1"/>
        <rFont val="Calibri"/>
        <family val="2"/>
        <scheme val="minor"/>
      </rPr>
      <t>A total difficulties score</t>
    </r>
    <r>
      <rPr>
        <sz val="11"/>
        <color theme="1"/>
        <rFont val="Calibri"/>
        <family val="2"/>
        <scheme val="minor"/>
      </rPr>
      <t xml:space="preserve"> tells us the overall level of problems a child has. ( The higher the score the higher the level of problems the child will be demonstrating)
• </t>
    </r>
    <r>
      <rPr>
        <b/>
        <sz val="11"/>
        <color theme="1"/>
        <rFont val="Calibri"/>
        <family val="2"/>
        <scheme val="minor"/>
      </rPr>
      <t>Pro-social behaviour</t>
    </r>
    <r>
      <rPr>
        <sz val="11"/>
        <color theme="1"/>
        <rFont val="Calibri"/>
        <family val="2"/>
        <scheme val="minor"/>
      </rPr>
      <t xml:space="preserve"> is concerned with how kind and considerate a child is to those around them. (The higher the score the more considerate the child is)
• </t>
    </r>
    <r>
      <rPr>
        <b/>
        <sz val="11"/>
        <color theme="1"/>
        <rFont val="Calibri"/>
        <family val="2"/>
        <scheme val="minor"/>
      </rPr>
      <t>Impact score</t>
    </r>
    <r>
      <rPr>
        <sz val="11"/>
        <color theme="1"/>
        <rFont val="Calibri"/>
        <family val="2"/>
        <scheme val="minor"/>
      </rPr>
      <t xml:space="preserve"> refers to the level at which difficulties in more than one area upsets or distresses the child and/or interferes with peer relationships and/or  classroom learning. (The higher the score the greater the negative impact).
</t>
    </r>
  </si>
  <si>
    <t>Often argumentative with adults</t>
  </si>
  <si>
    <t>Can be spiteful to others</t>
  </si>
  <si>
    <t>Can stop and think before acting</t>
  </si>
  <si>
    <t>Name of Person that completed Pages 1 and 2:</t>
  </si>
  <si>
    <t>LEARNING</t>
  </si>
  <si>
    <t>Do the difficulties put a burden on you or the Early Years provision as a whole?</t>
  </si>
  <si>
    <t>The below scoring grid scores on the SDQ for 2-4 year olds.</t>
  </si>
  <si>
    <t>Table 3: Categorising SDQ scores for 2-4 year 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</si>
</sst>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u/>
      <sz val="12"/>
      <color theme="1"/>
      <name val="Calibri (Body)_x0000_"/>
    </font>
    <font>
      <sz val="11"/>
      <color theme="1"/>
      <name val="Calibri"/>
      <family val="2"/>
      <scheme val="minor"/>
    </font>
    <font>
      <sz val="9"/>
      <name val="Arial"/>
      <family val="2"/>
    </font>
    <font>
      <b/>
      <sz val="9"/>
      <name val="Arial"/>
      <family val="2"/>
    </font>
    <font>
      <b/>
      <sz val="10"/>
      <name val="Arial"/>
      <family val="2"/>
    </font>
    <font>
      <sz val="11"/>
      <name val="Calibri"/>
      <family val="2"/>
      <scheme val="minor"/>
    </font>
    <font>
      <sz val="10"/>
      <color theme="1"/>
      <name val="Calibri"/>
      <family val="2"/>
      <scheme val="minor"/>
    </font>
    <font>
      <b/>
      <sz val="11"/>
      <name val="Arial"/>
      <family val="2"/>
    </font>
    <font>
      <b/>
      <sz val="10"/>
      <color theme="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auto="1"/>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left" vertical="center"/>
    </xf>
    <xf numFmtId="0" fontId="0" fillId="0" borderId="0" xfId="0" applyAlignment="1">
      <alignment horizontal="center"/>
    </xf>
    <xf numFmtId="0" fontId="4" fillId="0" borderId="0" xfId="0" applyFont="1"/>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Font="1" applyAlignment="1">
      <alignment horizontal="center" vertical="top"/>
    </xf>
    <xf numFmtId="0" fontId="0" fillId="0" borderId="0" xfId="0" applyFont="1" applyAlignment="1">
      <alignment horizontal="left" vertical="top"/>
    </xf>
    <xf numFmtId="0" fontId="0" fillId="0" borderId="0" xfId="0" applyAlignment="1">
      <alignment horizontal="left" vertical="center" wrapText="1"/>
    </xf>
    <xf numFmtId="0" fontId="5" fillId="0" borderId="0" xfId="0" quotePrefix="1" applyFont="1" applyAlignment="1">
      <alignment horizontal="left" vertical="center" wrapText="1"/>
    </xf>
    <xf numFmtId="0" fontId="0" fillId="0" borderId="0" xfId="0" applyBorder="1" applyAlignment="1">
      <alignment horizontal="left" vertical="center" wrapText="1"/>
    </xf>
    <xf numFmtId="0" fontId="0" fillId="0" borderId="0" xfId="0" applyFont="1" applyAlignment="1">
      <alignment horizontal="left" vertical="top" wrapText="1"/>
    </xf>
    <xf numFmtId="0" fontId="0" fillId="0" borderId="0" xfId="0" applyAlignment="1">
      <alignment horizontal="left" wrapText="1"/>
    </xf>
    <xf numFmtId="0" fontId="5" fillId="0" borderId="0" xfId="0" quotePrefix="1" applyFont="1" applyAlignment="1">
      <alignment horizontal="left" vertical="center" wrapText="1"/>
    </xf>
    <xf numFmtId="0" fontId="0" fillId="0" borderId="1" xfId="0"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0" fontId="0" fillId="0" borderId="0" xfId="0" applyAlignme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1" xfId="0" applyFont="1" applyBorder="1" applyAlignment="1">
      <alignment horizontal="center" vertical="center"/>
    </xf>
    <xf numFmtId="0" fontId="0" fillId="0" borderId="0" xfId="0" applyAlignment="1">
      <alignment horizontal="left"/>
    </xf>
    <xf numFmtId="0" fontId="0" fillId="0" borderId="9" xfId="0" applyBorder="1" applyAlignment="1">
      <alignment horizontal="left"/>
    </xf>
    <xf numFmtId="0" fontId="0" fillId="0" borderId="10" xfId="0" applyBorder="1" applyAlignment="1">
      <alignment horizontal="left" vertical="top"/>
    </xf>
    <xf numFmtId="0" fontId="0" fillId="0" borderId="10" xfId="0" applyBorder="1" applyAlignment="1">
      <alignment horizontal="left" vertical="top" indent="1"/>
    </xf>
    <xf numFmtId="0" fontId="0" fillId="0" borderId="11" xfId="0" applyBorder="1" applyAlignment="1">
      <alignment horizontal="left" vertical="top" indent="1"/>
    </xf>
    <xf numFmtId="0" fontId="0" fillId="0" borderId="0" xfId="0" applyBorder="1" applyAlignment="1">
      <alignment horizontal="center"/>
    </xf>
    <xf numFmtId="0" fontId="0" fillId="0" borderId="6" xfId="0" applyBorder="1" applyAlignment="1">
      <alignment horizontal="center" vertical="top"/>
    </xf>
    <xf numFmtId="0" fontId="0" fillId="0" borderId="12"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0"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0" borderId="0" xfId="0" applyAlignment="1">
      <alignment wrapText="1"/>
    </xf>
    <xf numFmtId="0" fontId="0" fillId="0" borderId="0" xfId="0" applyBorder="1"/>
    <xf numFmtId="0" fontId="0" fillId="0" borderId="7" xfId="0" applyBorder="1"/>
    <xf numFmtId="0" fontId="0" fillId="0" borderId="13" xfId="0" applyBorder="1" applyAlignment="1">
      <alignment horizontal="left" vertical="center" wrapText="1"/>
    </xf>
    <xf numFmtId="0" fontId="0" fillId="0" borderId="15" xfId="0" applyBorder="1"/>
    <xf numFmtId="0" fontId="0" fillId="0" borderId="6" xfId="0" applyBorder="1"/>
    <xf numFmtId="0" fontId="0" fillId="0" borderId="14" xfId="0" applyBorder="1" applyAlignment="1">
      <alignment horizontal="left" vertical="top"/>
    </xf>
    <xf numFmtId="0" fontId="0" fillId="0" borderId="15" xfId="1" applyNumberFormat="1" applyFont="1" applyBorder="1" applyAlignment="1">
      <alignment horizontal="center" vertical="center"/>
    </xf>
    <xf numFmtId="0" fontId="0" fillId="0" borderId="16" xfId="1" applyNumberFormat="1" applyFont="1" applyBorder="1" applyAlignment="1">
      <alignment horizontal="center" vertical="center"/>
    </xf>
    <xf numFmtId="0" fontId="0" fillId="0" borderId="0" xfId="0" applyBorder="1" applyAlignment="1">
      <alignment horizontal="left"/>
    </xf>
    <xf numFmtId="0" fontId="1" fillId="0" borderId="0" xfId="0" applyFont="1" applyAlignment="1">
      <alignment vertical="center"/>
    </xf>
    <xf numFmtId="0" fontId="1" fillId="0" borderId="0" xfId="0" applyFont="1"/>
    <xf numFmtId="0" fontId="1" fillId="0" borderId="0" xfId="0" applyFont="1" applyFill="1" applyBorder="1"/>
    <xf numFmtId="0" fontId="0" fillId="0" borderId="0" xfId="0" applyBorder="1" applyAlignment="1">
      <alignment horizontal="left" vertical="center"/>
    </xf>
    <xf numFmtId="0" fontId="0" fillId="0" borderId="15" xfId="0" applyBorder="1" applyAlignment="1">
      <alignment horizontal="left" vertical="center"/>
    </xf>
    <xf numFmtId="0" fontId="0" fillId="0" borderId="0" xfId="1" applyNumberFormat="1" applyFont="1" applyBorder="1" applyAlignment="1">
      <alignment horizontal="center" vertical="center"/>
    </xf>
    <xf numFmtId="0" fontId="0" fillId="0" borderId="13" xfId="1" applyNumberFormat="1" applyFont="1" applyBorder="1" applyAlignment="1">
      <alignment horizontal="center" vertical="center"/>
    </xf>
    <xf numFmtId="0" fontId="11" fillId="0" borderId="0" xfId="0" quotePrefix="1" applyNumberFormat="1" applyFont="1" applyBorder="1" applyAlignment="1">
      <alignment horizontal="center" vertical="center"/>
    </xf>
    <xf numFmtId="0" fontId="0" fillId="0" borderId="6" xfId="0" applyFont="1" applyBorder="1" applyAlignment="1">
      <alignment vertical="center"/>
    </xf>
    <xf numFmtId="0" fontId="0" fillId="0" borderId="12" xfId="0" applyFont="1" applyBorder="1" applyAlignment="1">
      <alignment vertical="center"/>
    </xf>
    <xf numFmtId="0" fontId="0" fillId="0" borderId="14" xfId="0" applyFont="1" applyBorder="1" applyAlignment="1">
      <alignment vertical="center"/>
    </xf>
    <xf numFmtId="0" fontId="0" fillId="0" borderId="14" xfId="0" applyBorder="1" applyAlignment="1">
      <alignment horizontal="center" vertical="top"/>
    </xf>
    <xf numFmtId="0" fontId="0" fillId="0" borderId="0" xfId="0" applyBorder="1" applyAlignment="1">
      <alignment horizontal="left"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center"/>
    </xf>
    <xf numFmtId="0" fontId="0" fillId="0" borderId="0" xfId="0" applyFont="1" applyAlignment="1">
      <alignment horizontal="left"/>
    </xf>
    <xf numFmtId="0" fontId="0" fillId="0" borderId="0" xfId="0" applyFont="1" applyAlignment="1">
      <alignment wrapText="1"/>
    </xf>
    <xf numFmtId="0" fontId="0" fillId="0" borderId="0" xfId="0" applyFont="1" applyAlignment="1">
      <alignment vertical="center"/>
    </xf>
    <xf numFmtId="0" fontId="5" fillId="0" borderId="0" xfId="0" quotePrefix="1"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25" xfId="0" applyFont="1" applyBorder="1" applyAlignment="1">
      <alignment horizontal="left"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left" vertical="center"/>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Alignment="1">
      <alignment vertical="top" wrapText="1"/>
    </xf>
    <xf numFmtId="0" fontId="3" fillId="0" borderId="0" xfId="0" applyFont="1" applyAlignment="1">
      <alignment vertical="top" wrapText="1"/>
    </xf>
    <xf numFmtId="0" fontId="0" fillId="0" borderId="1" xfId="0" applyFont="1" applyBorder="1" applyAlignment="1">
      <alignment horizontal="left" vertical="center" wrapText="1"/>
    </xf>
    <xf numFmtId="0" fontId="5" fillId="0" borderId="0" xfId="0" applyFont="1" applyAlignment="1">
      <alignment vertical="top" wrapText="1"/>
    </xf>
    <xf numFmtId="0" fontId="12" fillId="0" borderId="0" xfId="0" quotePrefix="1" applyFont="1" applyAlignment="1">
      <alignment horizontal="left" vertical="top" wrapText="1"/>
    </xf>
    <xf numFmtId="0" fontId="12" fillId="0" borderId="0" xfId="0" applyFont="1" applyAlignment="1">
      <alignment horizontal="left" vertical="top" wrapText="1"/>
    </xf>
    <xf numFmtId="0" fontId="12" fillId="0" borderId="0" xfId="0" applyFont="1" applyAlignment="1"/>
    <xf numFmtId="0" fontId="0" fillId="0" borderId="0" xfId="0" applyBorder="1" applyAlignment="1">
      <alignment horizontal="left" vertical="top" wrapText="1"/>
    </xf>
    <xf numFmtId="0" fontId="5"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vertical="top"/>
    </xf>
    <xf numFmtId="0" fontId="0" fillId="0" borderId="1" xfId="0" applyFont="1" applyBorder="1" applyAlignment="1">
      <alignment vertical="center"/>
    </xf>
    <xf numFmtId="0" fontId="0" fillId="0" borderId="21" xfId="0" applyFont="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vertical="center"/>
    </xf>
    <xf numFmtId="0" fontId="3" fillId="0" borderId="3" xfId="0" applyFont="1" applyBorder="1" applyAlignment="1">
      <alignment horizontal="left" vertical="center"/>
    </xf>
    <xf numFmtId="0" fontId="0" fillId="0" borderId="3" xfId="0" applyBorder="1" applyAlignment="1">
      <alignment vertical="center"/>
    </xf>
    <xf numFmtId="0" fontId="3" fillId="0" borderId="3" xfId="0" applyFont="1" applyBorder="1" applyAlignment="1">
      <alignment vertical="center"/>
    </xf>
    <xf numFmtId="0" fontId="1" fillId="0" borderId="2" xfId="0" applyFont="1" applyBorder="1" applyAlignment="1">
      <alignmen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cellXfs>
  <cellStyles count="2">
    <cellStyle name="Comma" xfId="1" builtinId="3"/>
    <cellStyle name="Normal" xfId="0" builtinId="0"/>
  </cellStyles>
  <dxfs count="7">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ill>
        <patternFill>
          <bgColor rgb="FFFFF6AC"/>
        </patternFill>
      </fill>
    </dxf>
  </dxfs>
  <tableStyles count="0" defaultTableStyle="TableStyleMedium2" defaultPivotStyle="PivotStyleLight16"/>
  <colors>
    <mruColors>
      <color rgb="FFFFF6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D45"/>
  <sheetViews>
    <sheetView showGridLines="0" tabSelected="1" zoomScale="80" zoomScaleNormal="80" zoomScalePageLayoutView="110" workbookViewId="0">
      <selection activeCell="H8" sqref="H8:J8"/>
    </sheetView>
  </sheetViews>
  <sheetFormatPr defaultColWidth="8.85546875" defaultRowHeight="15"/>
  <cols>
    <col min="1" max="1" width="4.85546875" customWidth="1"/>
    <col min="2" max="2" width="23.42578125" customWidth="1"/>
    <col min="4" max="4" width="18" customWidth="1"/>
    <col min="6" max="6" width="6.140625" customWidth="1"/>
    <col min="7" max="7" width="0.140625" customWidth="1"/>
    <col min="8" max="8" width="9.140625" customWidth="1"/>
    <col min="9" max="9" width="10.140625" customWidth="1"/>
    <col min="10" max="10" width="5.7109375" customWidth="1"/>
    <col min="11" max="11" width="6.28515625" customWidth="1"/>
    <col min="12" max="12" width="4.7109375" customWidth="1"/>
    <col min="15" max="15" width="5.42578125" customWidth="1"/>
    <col min="16" max="16" width="10.140625" customWidth="1"/>
    <col min="17" max="17" width="7.42578125" customWidth="1"/>
    <col min="18" max="18" width="4.85546875" customWidth="1"/>
    <col min="21" max="21" width="4" customWidth="1"/>
    <col min="23" max="23" width="13.85546875" customWidth="1"/>
    <col min="24" max="24" width="4.28515625" customWidth="1"/>
    <col min="29" max="29" width="5.85546875" customWidth="1"/>
    <col min="30" max="30" width="4.7109375" hidden="1" customWidth="1"/>
    <col min="31" max="31" width="11.42578125" customWidth="1"/>
    <col min="32" max="32" width="11.85546875" customWidth="1"/>
    <col min="33" max="33" width="12.42578125" customWidth="1"/>
    <col min="35" max="35" width="2.7109375" customWidth="1"/>
    <col min="39" max="39" width="5.85546875" customWidth="1"/>
    <col min="41" max="41" width="11.28515625" customWidth="1"/>
    <col min="46" max="46" width="3.140625" customWidth="1"/>
    <col min="47" max="47" width="27.42578125" customWidth="1"/>
    <col min="48" max="48" width="12.42578125" customWidth="1"/>
    <col min="49" max="49" width="13.7109375" customWidth="1"/>
    <col min="50" max="50" width="13" customWidth="1"/>
    <col min="51" max="51" width="10.28515625" customWidth="1"/>
    <col min="52" max="52" width="11.140625" customWidth="1"/>
  </cols>
  <sheetData>
    <row r="2" spans="1:56" s="23" customFormat="1" ht="66.95" customHeight="1">
      <c r="B2" s="101" t="s">
        <v>91</v>
      </c>
      <c r="C2" s="102"/>
      <c r="D2" s="102"/>
      <c r="E2" s="102"/>
      <c r="F2" s="102"/>
      <c r="G2" s="102"/>
      <c r="H2" s="102"/>
      <c r="I2" s="102"/>
      <c r="J2" s="102"/>
      <c r="K2" s="24"/>
      <c r="L2" s="24"/>
      <c r="M2" s="110" t="s">
        <v>92</v>
      </c>
      <c r="N2" s="102"/>
      <c r="O2" s="102"/>
      <c r="P2" s="102"/>
      <c r="Q2" s="102"/>
      <c r="R2" s="102"/>
      <c r="S2" s="102"/>
      <c r="T2" s="102"/>
      <c r="U2" s="102"/>
      <c r="V2" s="102"/>
      <c r="W2" s="102"/>
      <c r="Y2" s="110" t="s">
        <v>31</v>
      </c>
      <c r="Z2" s="110"/>
      <c r="AA2" s="110"/>
      <c r="AB2" s="110"/>
      <c r="AC2" s="110"/>
      <c r="AD2" s="110"/>
      <c r="AE2" s="110"/>
      <c r="AF2" s="110"/>
      <c r="AG2" s="110"/>
      <c r="AH2" s="110"/>
      <c r="AI2" s="25"/>
      <c r="AJ2" s="104" t="s">
        <v>87</v>
      </c>
      <c r="AK2" s="104"/>
      <c r="AL2" s="104"/>
      <c r="AM2" s="104"/>
      <c r="AN2" s="104"/>
      <c r="AO2" s="104"/>
      <c r="AP2" s="104"/>
      <c r="AQ2" s="104"/>
      <c r="AR2" s="104"/>
      <c r="AS2" s="104"/>
      <c r="AT2" s="26"/>
      <c r="AU2" s="109" t="s">
        <v>129</v>
      </c>
      <c r="AV2" s="109"/>
      <c r="AW2" s="109"/>
      <c r="AX2" s="109"/>
      <c r="AY2" s="109"/>
      <c r="AZ2" s="26"/>
      <c r="BA2" s="26"/>
      <c r="BB2" s="26"/>
      <c r="BC2" s="26"/>
      <c r="BD2" s="26"/>
    </row>
    <row r="3" spans="1:56" s="5" customFormat="1" ht="27" customHeight="1" thickBot="1">
      <c r="B3" s="74" t="s">
        <v>141</v>
      </c>
      <c r="C3" s="20"/>
      <c r="D3" s="20"/>
      <c r="E3" s="121"/>
      <c r="F3" s="117"/>
      <c r="G3" s="117"/>
      <c r="H3" s="117"/>
      <c r="I3" s="117"/>
      <c r="J3" s="117"/>
      <c r="K3" s="20"/>
      <c r="L3" s="20"/>
      <c r="M3" s="98" t="s">
        <v>29</v>
      </c>
      <c r="N3" s="99"/>
      <c r="O3" s="99"/>
      <c r="P3" s="99"/>
      <c r="Q3" s="100"/>
      <c r="R3" s="54"/>
      <c r="S3" s="54"/>
      <c r="T3" s="54"/>
      <c r="U3" s="54"/>
      <c r="V3" s="54"/>
      <c r="X3"/>
      <c r="AJ3" s="112" t="s">
        <v>32</v>
      </c>
      <c r="AK3" s="112"/>
      <c r="AL3" s="112"/>
      <c r="AM3" s="128" t="str">
        <f>AH8</f>
        <v>Answer All Qs</v>
      </c>
      <c r="AN3" s="129"/>
      <c r="AO3" s="122" t="str">
        <f>IF(ISNUMBER(AM3),IF(AND(AM3&gt;=0,AM3&lt;=3),"Close to average",IF(AM3=4,"Slightly raised",IF(AM3=5,"High","Very High"))),"Answer All Qs")</f>
        <v>Answer All Qs</v>
      </c>
      <c r="AP3" s="122"/>
      <c r="AQ3" s="123"/>
      <c r="AR3" s="37"/>
      <c r="AU3" s="12" t="s">
        <v>145</v>
      </c>
      <c r="AV3" s="11"/>
      <c r="AW3" s="11"/>
      <c r="AX3" s="11"/>
      <c r="AY3" s="11"/>
      <c r="AZ3" s="25"/>
      <c r="BA3" s="16"/>
      <c r="BB3" s="16"/>
      <c r="BC3" s="16"/>
      <c r="BD3" s="16"/>
    </row>
    <row r="4" spans="1:56" ht="27" customHeight="1">
      <c r="B4" s="72" t="s">
        <v>0</v>
      </c>
      <c r="C4" s="116" t="s">
        <v>80</v>
      </c>
      <c r="D4" s="117"/>
      <c r="E4" s="117"/>
      <c r="G4" s="1"/>
      <c r="H4" s="1"/>
      <c r="I4" s="1"/>
      <c r="J4" s="1"/>
      <c r="K4" s="1"/>
      <c r="L4" s="1"/>
      <c r="M4" s="55"/>
      <c r="N4" s="55"/>
      <c r="O4" s="55"/>
      <c r="P4" s="55"/>
      <c r="Q4" s="55"/>
      <c r="R4" s="55"/>
      <c r="S4" s="55"/>
      <c r="T4" s="55"/>
      <c r="U4" s="55"/>
      <c r="V4" s="55"/>
      <c r="Y4" t="s">
        <v>144</v>
      </c>
      <c r="AJ4" s="112" t="s">
        <v>38</v>
      </c>
      <c r="AK4" s="112"/>
      <c r="AL4" s="112"/>
      <c r="AM4" s="128" t="str">
        <f>AH14</f>
        <v>Answer All Qs</v>
      </c>
      <c r="AN4" s="129"/>
      <c r="AO4" s="122" t="str">
        <f>IF(ISNUMBER(AM4),IF(AND(AM4&gt;=0,AM4&lt;=2),"Close to average",IF(AM4=3,"Slightly raised",IF(AM4=4,"High","Very High"))),"Answer All Qs")</f>
        <v>Answer All Qs</v>
      </c>
      <c r="AP4" s="122"/>
      <c r="AQ4" s="123"/>
      <c r="AR4" s="45"/>
      <c r="AU4" s="34"/>
      <c r="AV4" s="79" t="s">
        <v>97</v>
      </c>
      <c r="AW4" s="81" t="s">
        <v>126</v>
      </c>
      <c r="AX4" s="81" t="s">
        <v>127</v>
      </c>
      <c r="AY4" s="83" t="s">
        <v>128</v>
      </c>
      <c r="AZ4" s="25"/>
      <c r="BA4" s="16"/>
      <c r="BB4" s="16"/>
      <c r="BC4" s="16"/>
      <c r="BD4" s="16"/>
    </row>
    <row r="5" spans="1:56" ht="30.75" customHeight="1" thickBot="1">
      <c r="B5" s="72" t="s">
        <v>1</v>
      </c>
      <c r="C5" s="118"/>
      <c r="D5" s="119"/>
      <c r="E5" s="119"/>
      <c r="F5" s="1"/>
      <c r="G5" s="1"/>
      <c r="H5" s="1"/>
      <c r="I5" s="1"/>
      <c r="J5" s="1"/>
      <c r="K5" s="1"/>
      <c r="L5" s="1"/>
      <c r="M5" s="55"/>
      <c r="N5" s="55"/>
      <c r="O5" s="55"/>
      <c r="P5" s="55"/>
      <c r="Q5" s="55"/>
      <c r="R5" s="55"/>
      <c r="S5" s="55"/>
      <c r="T5" s="55"/>
      <c r="U5" s="55"/>
      <c r="V5" s="55"/>
      <c r="AJ5" s="112" t="s">
        <v>44</v>
      </c>
      <c r="AK5" s="112"/>
      <c r="AL5" s="112"/>
      <c r="AM5" s="128" t="str">
        <f>AH20</f>
        <v>Answer All Qs</v>
      </c>
      <c r="AN5" s="129"/>
      <c r="AO5" s="122" t="str">
        <f>IF(ISNUMBER(AM5),IF(AND(AM5&gt;=0,AM5&lt;=5),"Close to average",IF(AND(AM5&gt;=6,AM5&lt;=7),"Slightly raised",IF(AM5=8,"High","Very High"))),"Answer All Qs")</f>
        <v>Answer All Qs</v>
      </c>
      <c r="AP5" s="122"/>
      <c r="AQ5" s="123"/>
      <c r="AR5" s="45"/>
      <c r="AU5" s="65"/>
      <c r="AV5" s="80"/>
      <c r="AW5" s="82"/>
      <c r="AX5" s="82"/>
      <c r="AY5" s="84"/>
      <c r="AZ5" s="25"/>
      <c r="BA5" s="16"/>
      <c r="BB5" s="16"/>
      <c r="BC5" s="16"/>
      <c r="BD5" s="16"/>
    </row>
    <row r="6" spans="1:56" ht="36.75" customHeight="1" thickBot="1">
      <c r="B6" s="73" t="s">
        <v>30</v>
      </c>
      <c r="C6" s="120"/>
      <c r="D6" s="119"/>
      <c r="E6" s="119"/>
      <c r="F6" s="22"/>
      <c r="G6" s="22"/>
      <c r="H6" s="1"/>
      <c r="I6" s="1"/>
      <c r="J6" s="1"/>
      <c r="K6" s="1"/>
      <c r="L6" s="1"/>
      <c r="M6" s="55" t="s">
        <v>89</v>
      </c>
      <c r="N6" s="55"/>
      <c r="O6" s="55"/>
      <c r="P6" s="55"/>
      <c r="Q6" s="55"/>
      <c r="R6" s="55"/>
      <c r="S6" s="55"/>
      <c r="T6" s="55"/>
      <c r="U6" s="55"/>
      <c r="V6" s="55"/>
      <c r="AH6" s="5"/>
      <c r="AI6" s="5"/>
      <c r="AJ6" s="113" t="s">
        <v>48</v>
      </c>
      <c r="AK6" s="113"/>
      <c r="AL6" s="113"/>
      <c r="AM6" s="130" t="str">
        <f>AH26</f>
        <v>Answer All Qs</v>
      </c>
      <c r="AN6" s="131"/>
      <c r="AO6" s="124" t="str">
        <f>IF(ISNUMBER(AM6),IF(AND(AM6&gt;=0,AM6&lt;=2),"Close to average",IF(AND(AM6&gt;=3,AM6&lt;=4),"Slightly raised",IF(AM6=5,"High","Very High"))),"Answer All Qs")</f>
        <v>Answer All Qs</v>
      </c>
      <c r="AP6" s="124"/>
      <c r="AQ6" s="125"/>
      <c r="AR6" s="45"/>
      <c r="AU6" s="29" t="s">
        <v>98</v>
      </c>
      <c r="AV6" s="30"/>
      <c r="AW6" s="31"/>
      <c r="AX6" s="31"/>
      <c r="AY6" s="32"/>
      <c r="AZ6" s="25"/>
      <c r="BA6" s="16"/>
      <c r="BB6" s="16"/>
      <c r="BC6" s="16"/>
      <c r="BD6" s="16"/>
    </row>
    <row r="7" spans="1:56" ht="21" customHeight="1" thickBot="1">
      <c r="B7" s="1"/>
      <c r="C7" s="1"/>
      <c r="D7" s="1"/>
      <c r="E7" s="1"/>
      <c r="F7" s="1"/>
      <c r="G7" s="1"/>
      <c r="K7" s="1"/>
      <c r="L7" s="1"/>
      <c r="M7" s="55" t="s">
        <v>24</v>
      </c>
      <c r="N7" s="55"/>
      <c r="O7" s="55"/>
      <c r="P7" s="55"/>
      <c r="Q7" s="55"/>
      <c r="R7" s="55"/>
      <c r="S7" s="55"/>
      <c r="T7" s="55"/>
      <c r="U7" s="55"/>
      <c r="V7" s="55"/>
      <c r="Y7" s="4" t="s">
        <v>32</v>
      </c>
      <c r="AE7" s="9" t="s">
        <v>74</v>
      </c>
      <c r="AF7" s="9" t="s">
        <v>21</v>
      </c>
      <c r="AG7" s="9" t="s">
        <v>22</v>
      </c>
      <c r="AH7" s="8" t="s">
        <v>81</v>
      </c>
      <c r="AI7" s="21"/>
      <c r="AJ7" s="114" t="s">
        <v>95</v>
      </c>
      <c r="AK7" s="115"/>
      <c r="AL7" s="115"/>
      <c r="AM7" s="132" t="str">
        <f>IF(AND(ISNUMBER(AM6),ISNUMBER(AM5),ISNUMBER(AM4),ISNUMBER(AM3)),SUM(AM3:AN6),"Answer All Qs")</f>
        <v>Answer All Qs</v>
      </c>
      <c r="AN7" s="133"/>
      <c r="AO7" s="126" t="str">
        <f>IF(ISNUMBER(AM7),IF(AND(AM7&gt;=0,AM7&lt;=11),"Close to average",IF(AND(AM7&gt;=12,AM7&lt;=15),"Slightly raised",IF(AND(AM7&gt;=16,AM7&lt;=18),"High","Very High"))),"Answer All Qs")</f>
        <v>Answer All Qs</v>
      </c>
      <c r="AP7" s="126"/>
      <c r="AQ7" s="127"/>
      <c r="AR7" s="45"/>
      <c r="AU7" s="62" t="s">
        <v>107</v>
      </c>
      <c r="AV7" s="39" t="s">
        <v>108</v>
      </c>
      <c r="AW7" s="61" t="s">
        <v>99</v>
      </c>
      <c r="AX7" s="39" t="s">
        <v>109</v>
      </c>
      <c r="AY7" s="40" t="s">
        <v>110</v>
      </c>
      <c r="AZ7" s="25"/>
      <c r="BA7" s="25"/>
      <c r="BB7" s="25"/>
      <c r="BC7" s="25"/>
      <c r="BD7" s="25"/>
    </row>
    <row r="8" spans="1:56" ht="21" customHeight="1">
      <c r="A8" s="27">
        <v>1</v>
      </c>
      <c r="B8" s="103" t="s">
        <v>2</v>
      </c>
      <c r="C8" s="103"/>
      <c r="D8" s="103"/>
      <c r="E8" s="103"/>
      <c r="F8" s="103"/>
      <c r="G8" s="103"/>
      <c r="H8" s="95" t="s">
        <v>29</v>
      </c>
      <c r="I8" s="96"/>
      <c r="J8" s="97"/>
      <c r="K8" s="1"/>
      <c r="L8" s="1"/>
      <c r="M8" s="98" t="s">
        <v>29</v>
      </c>
      <c r="N8" s="99"/>
      <c r="O8" s="99"/>
      <c r="P8" s="100"/>
      <c r="Q8" s="55"/>
      <c r="R8" s="55"/>
      <c r="S8" s="55"/>
      <c r="T8" s="55"/>
      <c r="U8" s="55"/>
      <c r="V8" s="55"/>
      <c r="Y8" s="7" t="s">
        <v>33</v>
      </c>
      <c r="Z8" s="85" t="s">
        <v>59</v>
      </c>
      <c r="AA8" s="85"/>
      <c r="AB8" s="85"/>
      <c r="AC8" s="85"/>
      <c r="AD8" s="85"/>
      <c r="AE8" s="19">
        <f>IF(H10="Not True",0,0)</f>
        <v>0</v>
      </c>
      <c r="AF8" s="19">
        <f>IF(H10="Somewhat True",1,0)</f>
        <v>0</v>
      </c>
      <c r="AG8" s="19">
        <f>IF(H10="Certainly True",2,0)</f>
        <v>0</v>
      </c>
      <c r="AH8" s="86" t="str">
        <f>IF(COUNTIF(Calcs!B2:B6,"Please select")=0,SUM(AE8:AG12),"Answer All Qs")</f>
        <v>Answer All Qs</v>
      </c>
      <c r="AI8" s="21"/>
      <c r="AU8" s="63" t="s">
        <v>111</v>
      </c>
      <c r="AV8" s="39" t="s">
        <v>112</v>
      </c>
      <c r="AW8" s="42">
        <v>4</v>
      </c>
      <c r="AX8" s="42">
        <v>5</v>
      </c>
      <c r="AY8" s="40" t="s">
        <v>113</v>
      </c>
      <c r="AZ8" s="22"/>
    </row>
    <row r="9" spans="1:56" ht="21" customHeight="1" thickBot="1">
      <c r="A9" s="27">
        <v>2</v>
      </c>
      <c r="B9" s="103" t="s">
        <v>3</v>
      </c>
      <c r="C9" s="103"/>
      <c r="D9" s="103"/>
      <c r="E9" s="103"/>
      <c r="F9" s="103"/>
      <c r="G9" s="103"/>
      <c r="H9" s="95" t="s">
        <v>29</v>
      </c>
      <c r="I9" s="96"/>
      <c r="J9" s="97"/>
      <c r="K9" s="1"/>
      <c r="L9" s="1"/>
      <c r="M9" s="56" t="s">
        <v>80</v>
      </c>
      <c r="N9" s="55"/>
      <c r="O9" s="55"/>
      <c r="P9" s="55"/>
      <c r="Q9" s="55"/>
      <c r="R9" s="55"/>
      <c r="S9" s="55"/>
      <c r="T9" s="55"/>
      <c r="U9" s="55"/>
      <c r="V9" s="55"/>
      <c r="Y9" s="7" t="s">
        <v>76</v>
      </c>
      <c r="Z9" s="85" t="s">
        <v>60</v>
      </c>
      <c r="AA9" s="85"/>
      <c r="AB9" s="85"/>
      <c r="AC9" s="85"/>
      <c r="AD9" s="85"/>
      <c r="AE9" s="19">
        <f>IF(H15="Not True",0,0)</f>
        <v>0</v>
      </c>
      <c r="AF9" s="19">
        <f>IF(H15="Somewhat True",1,0)</f>
        <v>0</v>
      </c>
      <c r="AG9" s="27">
        <f>IF(H15="Certainly True",2,0)</f>
        <v>0</v>
      </c>
      <c r="AH9" s="86"/>
      <c r="AI9" s="21"/>
      <c r="AM9" s="5"/>
      <c r="AU9" s="63" t="s">
        <v>114</v>
      </c>
      <c r="AV9" s="39" t="s">
        <v>115</v>
      </c>
      <c r="AW9" s="42">
        <v>3</v>
      </c>
      <c r="AX9" s="42">
        <v>4</v>
      </c>
      <c r="AY9" s="40" t="s">
        <v>116</v>
      </c>
      <c r="AZ9" s="22"/>
    </row>
    <row r="10" spans="1:56" ht="21.95" customHeight="1" thickBot="1">
      <c r="A10" s="27">
        <v>3</v>
      </c>
      <c r="B10" s="103" t="s">
        <v>93</v>
      </c>
      <c r="C10" s="103"/>
      <c r="D10" s="103"/>
      <c r="E10" s="103"/>
      <c r="F10" s="103"/>
      <c r="G10" s="103"/>
      <c r="H10" s="95" t="s">
        <v>29</v>
      </c>
      <c r="I10" s="96"/>
      <c r="J10" s="97"/>
      <c r="K10" s="1"/>
      <c r="L10" s="1"/>
      <c r="M10" s="55" t="s">
        <v>86</v>
      </c>
      <c r="N10" s="55"/>
      <c r="O10" s="55"/>
      <c r="P10" s="55"/>
      <c r="Q10" s="55"/>
      <c r="R10" s="55"/>
      <c r="S10" s="55"/>
      <c r="T10" s="55"/>
      <c r="U10" s="55"/>
      <c r="V10" s="55"/>
      <c r="Y10" s="7" t="s">
        <v>35</v>
      </c>
      <c r="Z10" s="85" t="s">
        <v>61</v>
      </c>
      <c r="AA10" s="85"/>
      <c r="AB10" s="85"/>
      <c r="AC10" s="85"/>
      <c r="AD10" s="85"/>
      <c r="AE10" s="19">
        <f>IF(H20="Not True",0,0)</f>
        <v>0</v>
      </c>
      <c r="AF10" s="19">
        <f>IF(H20="Somewhat True",1,0)</f>
        <v>0</v>
      </c>
      <c r="AG10" s="19">
        <f>IF(H20="Certainly True",2,0)</f>
        <v>0</v>
      </c>
      <c r="AH10" s="86"/>
      <c r="AI10" s="21"/>
      <c r="AJ10" s="87" t="s">
        <v>96</v>
      </c>
      <c r="AK10" s="88"/>
      <c r="AL10" s="89"/>
      <c r="AM10" s="90" t="str">
        <f>AH32</f>
        <v>Answer All Qs</v>
      </c>
      <c r="AN10" s="91"/>
      <c r="AO10" s="88" t="str">
        <f>IF(ISNUMBER(AM10),IF(AND(AM10&gt;=6,AM10&lt;=10),"Close to average",IF(AM10=5,"Slightly lowered",IF(AM10=4,"Low","Very low"))),"Answer All Qs")</f>
        <v>Answer All Qs</v>
      </c>
      <c r="AP10" s="88"/>
      <c r="AQ10" s="92"/>
      <c r="AU10" s="63" t="s">
        <v>117</v>
      </c>
      <c r="AV10" s="39" t="s">
        <v>118</v>
      </c>
      <c r="AW10" s="39" t="s">
        <v>119</v>
      </c>
      <c r="AX10" s="42">
        <v>8</v>
      </c>
      <c r="AY10" s="40" t="s">
        <v>120</v>
      </c>
    </row>
    <row r="11" spans="1:56" ht="21.75" customHeight="1">
      <c r="A11" s="27">
        <v>4</v>
      </c>
      <c r="B11" s="103" t="s">
        <v>4</v>
      </c>
      <c r="C11" s="103"/>
      <c r="D11" s="103"/>
      <c r="E11" s="103"/>
      <c r="F11" s="103"/>
      <c r="G11" s="103"/>
      <c r="H11" s="95" t="s">
        <v>29</v>
      </c>
      <c r="I11" s="96"/>
      <c r="J11" s="97"/>
      <c r="K11" s="1"/>
      <c r="L11" s="1"/>
      <c r="M11" s="98" t="s">
        <v>29</v>
      </c>
      <c r="N11" s="99"/>
      <c r="O11" s="99"/>
      <c r="P11" s="100"/>
      <c r="Q11" s="55"/>
      <c r="R11" s="55"/>
      <c r="S11" s="55"/>
      <c r="T11" s="55"/>
      <c r="U11" s="55"/>
      <c r="V11" s="55"/>
      <c r="Y11" s="7" t="s">
        <v>36</v>
      </c>
      <c r="Z11" s="85" t="s">
        <v>62</v>
      </c>
      <c r="AA11" s="85"/>
      <c r="AB11" s="85"/>
      <c r="AC11" s="85"/>
      <c r="AD11" s="85"/>
      <c r="AE11" s="19">
        <f>IF(H23="Not True",0,0)</f>
        <v>0</v>
      </c>
      <c r="AF11" s="19">
        <f>IF(H23="Somewhat True",1,0)</f>
        <v>0</v>
      </c>
      <c r="AG11" s="19">
        <f>IF(H23="Certainly True",2,0)</f>
        <v>0</v>
      </c>
      <c r="AH11" s="86"/>
      <c r="AI11" s="21"/>
      <c r="AU11" s="63" t="s">
        <v>121</v>
      </c>
      <c r="AV11" s="39" t="s">
        <v>115</v>
      </c>
      <c r="AW11" s="39" t="s">
        <v>122</v>
      </c>
      <c r="AX11" s="42">
        <v>5</v>
      </c>
      <c r="AY11" s="40" t="s">
        <v>113</v>
      </c>
    </row>
    <row r="12" spans="1:56" ht="21" customHeight="1" thickBot="1">
      <c r="A12" s="27">
        <v>5</v>
      </c>
      <c r="B12" s="103" t="s">
        <v>5</v>
      </c>
      <c r="C12" s="103"/>
      <c r="D12" s="103"/>
      <c r="E12" s="103"/>
      <c r="F12" s="103"/>
      <c r="G12" s="103"/>
      <c r="H12" s="95" t="s">
        <v>29</v>
      </c>
      <c r="I12" s="96"/>
      <c r="J12" s="97"/>
      <c r="K12" s="1"/>
      <c r="L12" s="1"/>
      <c r="M12" s="55"/>
      <c r="N12" s="55"/>
      <c r="O12" s="55"/>
      <c r="P12" s="55"/>
      <c r="Q12" s="55"/>
      <c r="R12" s="55"/>
      <c r="S12" s="55"/>
      <c r="T12" s="55"/>
      <c r="U12" s="55"/>
      <c r="V12" s="55"/>
      <c r="Y12" s="7" t="s">
        <v>37</v>
      </c>
      <c r="Z12" s="85" t="s">
        <v>88</v>
      </c>
      <c r="AA12" s="85"/>
      <c r="AB12" s="85"/>
      <c r="AC12" s="85"/>
      <c r="AD12" s="85"/>
      <c r="AE12" s="19">
        <f>IF(H31="Not True",0,0)</f>
        <v>0</v>
      </c>
      <c r="AF12" s="19">
        <f>IF(H31="Somewhat True",1,0)</f>
        <v>0</v>
      </c>
      <c r="AG12" s="19">
        <f>IF(H31="Certainly True",2,0)</f>
        <v>0</v>
      </c>
      <c r="AH12" s="86"/>
      <c r="AI12" s="21"/>
      <c r="AJ12" s="18"/>
      <c r="AK12" s="18"/>
      <c r="AL12" s="18"/>
      <c r="AM12" s="18"/>
      <c r="AN12" s="18"/>
      <c r="AO12" s="18"/>
      <c r="AP12" s="18"/>
      <c r="AQ12" s="18"/>
      <c r="AR12" s="18"/>
      <c r="AS12" s="18"/>
      <c r="AT12" s="14"/>
      <c r="AU12" s="63" t="s">
        <v>123</v>
      </c>
      <c r="AV12" s="39" t="s">
        <v>113</v>
      </c>
      <c r="AW12" s="42">
        <v>5</v>
      </c>
      <c r="AX12" s="42">
        <v>4</v>
      </c>
      <c r="AY12" s="40" t="s">
        <v>112</v>
      </c>
      <c r="AZ12" s="11"/>
      <c r="BA12" s="11"/>
      <c r="BB12" s="11"/>
      <c r="BC12" s="11"/>
      <c r="BD12" s="11"/>
    </row>
    <row r="13" spans="1:56" ht="21" customHeight="1" thickBot="1">
      <c r="A13" s="27">
        <v>6</v>
      </c>
      <c r="B13" s="103" t="s">
        <v>6</v>
      </c>
      <c r="C13" s="103"/>
      <c r="D13" s="103"/>
      <c r="E13" s="103"/>
      <c r="F13" s="103"/>
      <c r="G13" s="103"/>
      <c r="H13" s="95" t="s">
        <v>29</v>
      </c>
      <c r="I13" s="96"/>
      <c r="J13" s="97"/>
      <c r="K13" s="1"/>
      <c r="L13" s="1"/>
      <c r="M13" s="55"/>
      <c r="N13" s="54"/>
      <c r="O13" s="54"/>
      <c r="P13" s="54"/>
      <c r="Q13" s="55"/>
      <c r="R13" s="55"/>
      <c r="S13" s="55"/>
      <c r="T13" s="55"/>
      <c r="U13" s="55"/>
      <c r="V13" s="55"/>
      <c r="Y13" s="4" t="s">
        <v>38</v>
      </c>
      <c r="Z13" s="4"/>
      <c r="AA13" s="4"/>
      <c r="AE13" s="6"/>
      <c r="AF13" s="6"/>
      <c r="AG13" s="6"/>
      <c r="AH13" s="5"/>
      <c r="AI13" s="5"/>
      <c r="AJ13" s="87" t="s">
        <v>131</v>
      </c>
      <c r="AK13" s="88"/>
      <c r="AL13" s="89"/>
      <c r="AM13" s="90" t="str">
        <f>Calcs!G2</f>
        <v>Answer All Qs</v>
      </c>
      <c r="AN13" s="91"/>
      <c r="AO13" s="88" t="str">
        <f>IF(ISNUMBER(AM13),IF(AND(AM13=0),"Close to average",IF(AM13=1,"Slightly raised",IF(AM13=2,"High","Very High"))),IF(AM13="-","-","Answer All Qs"))</f>
        <v>Answer All Qs</v>
      </c>
      <c r="AP13" s="88"/>
      <c r="AQ13" s="92"/>
      <c r="AR13" s="18"/>
      <c r="AS13" s="18"/>
      <c r="AT13" s="14"/>
      <c r="AU13" s="64" t="s">
        <v>124</v>
      </c>
      <c r="AV13" s="43">
        <v>0</v>
      </c>
      <c r="AW13" s="43">
        <v>1</v>
      </c>
      <c r="AX13" s="43">
        <v>2</v>
      </c>
      <c r="AY13" s="41" t="s">
        <v>125</v>
      </c>
    </row>
    <row r="14" spans="1:56" ht="21" customHeight="1">
      <c r="A14" s="27">
        <v>7</v>
      </c>
      <c r="B14" s="103" t="s">
        <v>7</v>
      </c>
      <c r="C14" s="103"/>
      <c r="D14" s="103"/>
      <c r="E14" s="103"/>
      <c r="F14" s="103"/>
      <c r="G14" s="103"/>
      <c r="H14" s="95" t="s">
        <v>29</v>
      </c>
      <c r="I14" s="96"/>
      <c r="J14" s="97"/>
      <c r="K14" s="1"/>
      <c r="L14" s="1"/>
      <c r="M14" s="54" t="s">
        <v>26</v>
      </c>
      <c r="N14" s="55"/>
      <c r="O14" s="55"/>
      <c r="P14" s="55"/>
      <c r="Q14" s="55"/>
      <c r="R14" s="55"/>
      <c r="S14" s="55"/>
      <c r="T14" s="55"/>
      <c r="U14" s="55"/>
      <c r="V14" s="55"/>
      <c r="Y14" s="7" t="s">
        <v>39</v>
      </c>
      <c r="Z14" s="85" t="s">
        <v>63</v>
      </c>
      <c r="AA14" s="85"/>
      <c r="AB14" s="85"/>
      <c r="AC14" s="85"/>
      <c r="AD14" s="85"/>
      <c r="AE14" s="19">
        <f>IF(H12="Not True",0,0)</f>
        <v>0</v>
      </c>
      <c r="AF14" s="19">
        <f>IF(H12="Somewhat True",1,0)</f>
        <v>0</v>
      </c>
      <c r="AG14" s="19">
        <f>IF(H12="Certainly True",2,0)</f>
        <v>0</v>
      </c>
      <c r="AH14" s="86" t="str">
        <f>IF(COUNTIF(Calcs!B10:B14,"Please select")=0,SUM(AE14:AG18),"Answer All Qs")</f>
        <v>Answer All Qs</v>
      </c>
      <c r="AI14" s="21"/>
      <c r="AJ14" s="75" t="s">
        <v>136</v>
      </c>
      <c r="AK14" s="75"/>
      <c r="AL14" s="75"/>
      <c r="AM14" s="75"/>
      <c r="AN14" s="75"/>
      <c r="AO14" s="75"/>
      <c r="AP14" s="75"/>
      <c r="AQ14" s="75"/>
      <c r="AR14" s="75"/>
      <c r="AS14" s="75"/>
      <c r="AT14" s="14"/>
    </row>
    <row r="15" spans="1:56" ht="21" customHeight="1">
      <c r="A15" s="27">
        <v>8</v>
      </c>
      <c r="B15" s="103" t="s">
        <v>8</v>
      </c>
      <c r="C15" s="103"/>
      <c r="D15" s="103"/>
      <c r="E15" s="103"/>
      <c r="F15" s="103"/>
      <c r="G15" s="103"/>
      <c r="H15" s="95" t="s">
        <v>29</v>
      </c>
      <c r="I15" s="96"/>
      <c r="J15" s="97"/>
      <c r="K15" s="1"/>
      <c r="L15" s="1"/>
      <c r="M15" s="55" t="s">
        <v>27</v>
      </c>
      <c r="N15" s="55"/>
      <c r="O15" s="55"/>
      <c r="P15" s="55"/>
      <c r="Q15" s="55"/>
      <c r="R15" s="55"/>
      <c r="S15" s="55"/>
      <c r="T15" s="55"/>
      <c r="U15" s="55"/>
      <c r="V15" s="55"/>
      <c r="Y15" s="7" t="s">
        <v>40</v>
      </c>
      <c r="Z15" s="85" t="s">
        <v>64</v>
      </c>
      <c r="AA15" s="85"/>
      <c r="AB15" s="85"/>
      <c r="AC15" s="85"/>
      <c r="AD15" s="85"/>
      <c r="AE15" s="19">
        <f>IF(H14="Not True",2,0)</f>
        <v>0</v>
      </c>
      <c r="AF15" s="19">
        <f>IF(H14="Somewhat True",1,0)</f>
        <v>0</v>
      </c>
      <c r="AG15" s="19">
        <f>IF(H14="Certainly True",0,0)</f>
        <v>0</v>
      </c>
      <c r="AH15" s="86"/>
      <c r="AI15" s="21"/>
      <c r="AJ15" s="77" t="s">
        <v>137</v>
      </c>
      <c r="AK15" s="78"/>
      <c r="AL15" s="78"/>
      <c r="AM15" s="78"/>
      <c r="AN15" s="78"/>
      <c r="AO15" s="78"/>
      <c r="AP15" s="78"/>
      <c r="AQ15" s="78"/>
      <c r="AR15" s="78"/>
      <c r="AS15" s="75"/>
      <c r="AT15" s="14"/>
      <c r="AU15" s="105" t="s">
        <v>135</v>
      </c>
      <c r="AV15" s="106"/>
      <c r="AW15" s="106"/>
      <c r="AX15" s="106"/>
      <c r="AY15" s="106"/>
      <c r="AZ15" s="107"/>
      <c r="BA15" s="107"/>
    </row>
    <row r="16" spans="1:56" ht="21" customHeight="1">
      <c r="A16" s="27">
        <v>9</v>
      </c>
      <c r="B16" s="103" t="s">
        <v>9</v>
      </c>
      <c r="C16" s="103"/>
      <c r="D16" s="103"/>
      <c r="E16" s="103"/>
      <c r="F16" s="103"/>
      <c r="G16" s="103"/>
      <c r="H16" s="95" t="s">
        <v>29</v>
      </c>
      <c r="I16" s="96"/>
      <c r="J16" s="97"/>
      <c r="K16" s="1"/>
      <c r="L16" s="1"/>
      <c r="M16" s="98" t="s">
        <v>29</v>
      </c>
      <c r="N16" s="99"/>
      <c r="O16" s="99"/>
      <c r="P16" s="100"/>
      <c r="Q16" s="55"/>
      <c r="R16" s="55"/>
      <c r="S16" s="55"/>
      <c r="T16" s="55"/>
      <c r="U16" s="55"/>
      <c r="V16" s="55"/>
      <c r="Y16" s="7" t="s">
        <v>43</v>
      </c>
      <c r="Z16" s="85" t="s">
        <v>65</v>
      </c>
      <c r="AA16" s="85"/>
      <c r="AB16" s="85"/>
      <c r="AC16" s="85"/>
      <c r="AD16" s="85"/>
      <c r="AE16" s="19">
        <f>IF(H19="Not True",0,0)</f>
        <v>0</v>
      </c>
      <c r="AF16" s="19">
        <f>IF(H19="Somewhat True",1,0)</f>
        <v>0</v>
      </c>
      <c r="AG16" s="19">
        <f>IF(H19="Certainly True",2,0)</f>
        <v>0</v>
      </c>
      <c r="AH16" s="86"/>
      <c r="AI16" s="21"/>
      <c r="AJ16" s="78"/>
      <c r="AK16" s="78"/>
      <c r="AL16" s="78"/>
      <c r="AM16" s="78"/>
      <c r="AN16" s="78"/>
      <c r="AO16" s="78"/>
      <c r="AP16" s="78"/>
      <c r="AQ16" s="78"/>
      <c r="AR16" s="78"/>
      <c r="AS16" s="75"/>
      <c r="AT16" s="14"/>
      <c r="AU16" s="106"/>
      <c r="AV16" s="106"/>
      <c r="AW16" s="106"/>
      <c r="AX16" s="106"/>
      <c r="AY16" s="106"/>
      <c r="AZ16" s="107"/>
      <c r="BA16" s="107"/>
    </row>
    <row r="17" spans="1:56" ht="21" customHeight="1">
      <c r="A17" s="27">
        <v>10</v>
      </c>
      <c r="B17" s="103" t="s">
        <v>10</v>
      </c>
      <c r="C17" s="103"/>
      <c r="D17" s="103"/>
      <c r="E17" s="103"/>
      <c r="F17" s="103"/>
      <c r="G17" s="103"/>
      <c r="H17" s="95" t="s">
        <v>29</v>
      </c>
      <c r="I17" s="96"/>
      <c r="J17" s="97"/>
      <c r="K17" s="1"/>
      <c r="L17" s="1"/>
      <c r="M17" s="55"/>
      <c r="N17" s="55"/>
      <c r="O17" s="55"/>
      <c r="P17" s="55"/>
      <c r="Q17" s="55"/>
      <c r="R17" s="55"/>
      <c r="S17" s="55"/>
      <c r="T17" s="55"/>
      <c r="U17" s="55"/>
      <c r="V17" s="55"/>
      <c r="Y17" s="7" t="s">
        <v>41</v>
      </c>
      <c r="Z17" s="85" t="s">
        <v>138</v>
      </c>
      <c r="AA17" s="85"/>
      <c r="AB17" s="85"/>
      <c r="AC17" s="85"/>
      <c r="AD17" s="85"/>
      <c r="AE17" s="19">
        <f>IF(H25="Not True",0,0)</f>
        <v>0</v>
      </c>
      <c r="AF17" s="19">
        <f>IF(H25="Somewhat True",1,0)</f>
        <v>0</v>
      </c>
      <c r="AG17" s="19">
        <f>IF(H25="Certainly True",2,0)</f>
        <v>0</v>
      </c>
      <c r="AH17" s="86"/>
      <c r="AI17" s="21"/>
      <c r="AJ17" s="78"/>
      <c r="AK17" s="78"/>
      <c r="AL17" s="78"/>
      <c r="AM17" s="78"/>
      <c r="AN17" s="78"/>
      <c r="AO17" s="78"/>
      <c r="AP17" s="78"/>
      <c r="AQ17" s="78"/>
      <c r="AR17" s="78"/>
      <c r="AS17" s="75"/>
      <c r="AU17" s="106"/>
      <c r="AV17" s="106"/>
      <c r="AW17" s="106"/>
      <c r="AX17" s="106"/>
      <c r="AY17" s="106"/>
      <c r="AZ17" s="107"/>
      <c r="BA17" s="107"/>
    </row>
    <row r="18" spans="1:56" ht="21.75" customHeight="1">
      <c r="A18" s="27">
        <v>11</v>
      </c>
      <c r="B18" s="103" t="s">
        <v>11</v>
      </c>
      <c r="C18" s="103"/>
      <c r="D18" s="103"/>
      <c r="E18" s="103"/>
      <c r="F18" s="103"/>
      <c r="G18" s="103"/>
      <c r="H18" s="95" t="s">
        <v>29</v>
      </c>
      <c r="I18" s="96"/>
      <c r="J18" s="97"/>
      <c r="K18" s="1"/>
      <c r="L18" s="1"/>
      <c r="M18" s="55" t="s">
        <v>142</v>
      </c>
      <c r="N18" s="55"/>
      <c r="O18" s="55"/>
      <c r="P18" s="55"/>
      <c r="Q18" s="55"/>
      <c r="R18" s="55"/>
      <c r="S18" s="55"/>
      <c r="T18" s="55"/>
      <c r="U18" s="55"/>
      <c r="V18" s="55"/>
      <c r="Y18" s="7" t="s">
        <v>42</v>
      </c>
      <c r="Z18" s="85" t="s">
        <v>139</v>
      </c>
      <c r="AA18" s="85"/>
      <c r="AB18" s="85"/>
      <c r="AC18" s="85"/>
      <c r="AD18" s="85"/>
      <c r="AE18" s="19">
        <f>IF(H29="Not True",0,0)</f>
        <v>0</v>
      </c>
      <c r="AF18" s="19">
        <f>IF(H29="Somewhat True",1,0)</f>
        <v>0</v>
      </c>
      <c r="AG18" s="19">
        <f>IF(H29="Certainly True",2,0)</f>
        <v>0</v>
      </c>
      <c r="AH18" s="86"/>
      <c r="AI18" s="21"/>
      <c r="AJ18" s="78"/>
      <c r="AK18" s="78"/>
      <c r="AL18" s="78"/>
      <c r="AM18" s="78"/>
      <c r="AN18" s="78"/>
      <c r="AO18" s="78"/>
      <c r="AP18" s="78"/>
      <c r="AQ18" s="78"/>
      <c r="AR18" s="78"/>
      <c r="AS18" s="75"/>
      <c r="AU18" s="106"/>
      <c r="AV18" s="106"/>
      <c r="AW18" s="106"/>
      <c r="AX18" s="106"/>
      <c r="AY18" s="106"/>
      <c r="AZ18" s="107"/>
      <c r="BA18" s="107"/>
    </row>
    <row r="19" spans="1:56" ht="21" customHeight="1">
      <c r="A19" s="27">
        <v>12</v>
      </c>
      <c r="B19" s="103" t="s">
        <v>12</v>
      </c>
      <c r="C19" s="103"/>
      <c r="D19" s="103"/>
      <c r="E19" s="103"/>
      <c r="F19" s="103"/>
      <c r="G19" s="103"/>
      <c r="H19" s="95" t="s">
        <v>29</v>
      </c>
      <c r="I19" s="96"/>
      <c r="J19" s="97"/>
      <c r="K19" s="1"/>
      <c r="L19" s="1"/>
      <c r="M19" s="98" t="s">
        <v>29</v>
      </c>
      <c r="N19" s="99"/>
      <c r="O19" s="99"/>
      <c r="P19" s="100"/>
      <c r="Q19" s="55"/>
      <c r="R19" s="55"/>
      <c r="S19" s="55"/>
      <c r="T19" s="55"/>
      <c r="U19" s="55"/>
      <c r="V19" s="55"/>
      <c r="Y19" s="4" t="s">
        <v>44</v>
      </c>
      <c r="Z19" s="4"/>
      <c r="AA19" s="4"/>
      <c r="AB19" s="4"/>
      <c r="AE19" s="6"/>
      <c r="AF19" s="6"/>
      <c r="AG19" s="6"/>
      <c r="AH19" s="5"/>
      <c r="AI19" s="5"/>
      <c r="AJ19" s="78"/>
      <c r="AK19" s="78"/>
      <c r="AL19" s="78"/>
      <c r="AM19" s="78"/>
      <c r="AN19" s="78"/>
      <c r="AO19" s="78"/>
      <c r="AP19" s="78"/>
      <c r="AQ19" s="78"/>
      <c r="AR19" s="78"/>
      <c r="AS19" s="75"/>
      <c r="AU19" s="4" t="s">
        <v>82</v>
      </c>
    </row>
    <row r="20" spans="1:56" ht="21" customHeight="1">
      <c r="A20" s="27">
        <v>13</v>
      </c>
      <c r="B20" s="103" t="s">
        <v>13</v>
      </c>
      <c r="C20" s="103"/>
      <c r="D20" s="103"/>
      <c r="E20" s="103"/>
      <c r="F20" s="103"/>
      <c r="G20" s="103"/>
      <c r="H20" s="95" t="s">
        <v>29</v>
      </c>
      <c r="I20" s="96"/>
      <c r="J20" s="97"/>
      <c r="K20" s="1"/>
      <c r="L20" s="1"/>
      <c r="M20" s="55"/>
      <c r="N20" s="55"/>
      <c r="O20" s="55"/>
      <c r="P20" s="55"/>
      <c r="Q20" s="55"/>
      <c r="R20" s="55"/>
      <c r="S20" s="55"/>
      <c r="T20" s="55"/>
      <c r="U20" s="55"/>
      <c r="V20" s="55"/>
      <c r="Y20" s="7" t="s">
        <v>45</v>
      </c>
      <c r="Z20" s="85" t="s">
        <v>66</v>
      </c>
      <c r="AA20" s="85"/>
      <c r="AB20" s="85"/>
      <c r="AC20" s="85"/>
      <c r="AD20" s="85"/>
      <c r="AE20" s="8">
        <f>IF(H9="Not True",0,0)</f>
        <v>0</v>
      </c>
      <c r="AF20" s="8">
        <f>IF(H9="Somewhat True",1,0)</f>
        <v>0</v>
      </c>
      <c r="AG20" s="8">
        <f>IF(H9="Certainly True",2,0)</f>
        <v>0</v>
      </c>
      <c r="AH20" s="86" t="str">
        <f>IF(COUNTIF(Calcs!B18:B22,"Please select")=0,SUM(AE20:AG24),"Answer All Qs")</f>
        <v>Answer All Qs</v>
      </c>
      <c r="AI20" s="21"/>
      <c r="AJ20" s="78"/>
      <c r="AK20" s="78"/>
      <c r="AL20" s="78"/>
      <c r="AM20" s="78"/>
      <c r="AN20" s="78"/>
      <c r="AO20" s="78"/>
      <c r="AP20" s="78"/>
      <c r="AQ20" s="78"/>
      <c r="AR20" s="78"/>
      <c r="AS20" s="75"/>
      <c r="AU20" s="108" t="s">
        <v>85</v>
      </c>
      <c r="AV20" s="76"/>
      <c r="AW20" s="76"/>
      <c r="AX20" s="76"/>
      <c r="AY20" s="76"/>
      <c r="AZ20" s="76"/>
      <c r="BA20" s="76"/>
      <c r="BB20" s="66"/>
      <c r="BC20" s="66"/>
      <c r="BD20" s="66"/>
    </row>
    <row r="21" spans="1:56" ht="21" customHeight="1">
      <c r="A21" s="27">
        <v>14</v>
      </c>
      <c r="B21" s="103" t="s">
        <v>14</v>
      </c>
      <c r="C21" s="103"/>
      <c r="D21" s="103"/>
      <c r="E21" s="103"/>
      <c r="F21" s="103"/>
      <c r="G21" s="103"/>
      <c r="H21" s="95" t="s">
        <v>29</v>
      </c>
      <c r="I21" s="96"/>
      <c r="J21" s="97"/>
      <c r="K21" s="1"/>
      <c r="L21" s="1"/>
      <c r="M21" s="55"/>
      <c r="N21" s="55"/>
      <c r="O21" s="55"/>
      <c r="P21" s="55"/>
      <c r="Q21" s="55"/>
      <c r="R21" s="55"/>
      <c r="S21" s="55"/>
      <c r="T21" s="55"/>
      <c r="U21" s="55"/>
      <c r="V21" s="55"/>
      <c r="Y21" s="7" t="s">
        <v>77</v>
      </c>
      <c r="Z21" s="85" t="s">
        <v>10</v>
      </c>
      <c r="AA21" s="85"/>
      <c r="AB21" s="85"/>
      <c r="AC21" s="85"/>
      <c r="AD21" s="85"/>
      <c r="AE21" s="19">
        <f>IF(H17="Not True",0,0)</f>
        <v>0</v>
      </c>
      <c r="AF21" s="19">
        <f>IF(H17="Somewhat True",1,0)</f>
        <v>0</v>
      </c>
      <c r="AG21" s="19">
        <f>IF(H17="Certainly True",2,0)</f>
        <v>0</v>
      </c>
      <c r="AH21" s="86"/>
      <c r="AI21" s="21"/>
      <c r="AJ21" s="78"/>
      <c r="AK21" s="78"/>
      <c r="AL21" s="78"/>
      <c r="AM21" s="78"/>
      <c r="AN21" s="78"/>
      <c r="AO21" s="78"/>
      <c r="AP21" s="78"/>
      <c r="AQ21" s="78"/>
      <c r="AR21" s="78"/>
      <c r="AS21" s="75"/>
      <c r="AU21" s="76"/>
      <c r="AV21" s="76"/>
      <c r="AW21" s="76"/>
      <c r="AX21" s="76"/>
      <c r="AY21" s="76"/>
      <c r="AZ21" s="76"/>
      <c r="BA21" s="76"/>
      <c r="BB21" s="66"/>
      <c r="BC21" s="66"/>
      <c r="BD21" s="66"/>
    </row>
    <row r="22" spans="1:56" ht="21" customHeight="1">
      <c r="A22" s="27">
        <v>15</v>
      </c>
      <c r="B22" s="103" t="s">
        <v>15</v>
      </c>
      <c r="C22" s="103"/>
      <c r="D22" s="103"/>
      <c r="E22" s="103"/>
      <c r="F22" s="103"/>
      <c r="G22" s="103"/>
      <c r="H22" s="95" t="s">
        <v>29</v>
      </c>
      <c r="I22" s="96"/>
      <c r="J22" s="97"/>
      <c r="K22" s="1"/>
      <c r="L22" s="1"/>
      <c r="M22" s="55" t="s">
        <v>143</v>
      </c>
      <c r="N22" s="55"/>
      <c r="O22" s="55"/>
      <c r="P22" s="55"/>
      <c r="Q22" s="55"/>
      <c r="R22" s="55"/>
      <c r="S22" s="55"/>
      <c r="T22" s="55"/>
      <c r="U22" s="55"/>
      <c r="V22" s="55"/>
      <c r="Y22" s="7" t="s">
        <v>78</v>
      </c>
      <c r="Z22" s="85" t="s">
        <v>67</v>
      </c>
      <c r="AA22" s="85"/>
      <c r="AB22" s="85"/>
      <c r="AC22" s="85"/>
      <c r="AD22" s="85"/>
      <c r="AE22" s="19">
        <f>IF(H22="Not True",0,0)</f>
        <v>0</v>
      </c>
      <c r="AF22" s="19">
        <f>IF(H22="Somewhat True",1,0)</f>
        <v>0</v>
      </c>
      <c r="AG22" s="19">
        <f>IF(H22="Certainly True",2,0)</f>
        <v>0</v>
      </c>
      <c r="AH22" s="86"/>
      <c r="AI22" s="21"/>
      <c r="AJ22" s="78"/>
      <c r="AK22" s="78"/>
      <c r="AL22" s="78"/>
      <c r="AM22" s="78"/>
      <c r="AN22" s="78"/>
      <c r="AO22" s="78"/>
      <c r="AP22" s="78"/>
      <c r="AQ22" s="78"/>
      <c r="AR22" s="78"/>
      <c r="AS22" s="75"/>
      <c r="AT22" s="15"/>
      <c r="AU22" s="76"/>
      <c r="AV22" s="76"/>
      <c r="AW22" s="76"/>
      <c r="AX22" s="76"/>
      <c r="AY22" s="76"/>
      <c r="AZ22" s="76"/>
      <c r="BA22" s="76"/>
      <c r="BB22" s="66"/>
      <c r="BC22" s="66"/>
      <c r="BD22" s="66"/>
    </row>
    <row r="23" spans="1:56" ht="20.100000000000001" customHeight="1">
      <c r="A23" s="27">
        <v>16</v>
      </c>
      <c r="B23" s="103" t="s">
        <v>94</v>
      </c>
      <c r="C23" s="103"/>
      <c r="D23" s="103"/>
      <c r="E23" s="103"/>
      <c r="F23" s="103"/>
      <c r="G23" s="103"/>
      <c r="H23" s="95" t="s">
        <v>29</v>
      </c>
      <c r="I23" s="96"/>
      <c r="J23" s="97"/>
      <c r="K23" s="1"/>
      <c r="L23" s="1"/>
      <c r="M23" s="98" t="s">
        <v>29</v>
      </c>
      <c r="N23" s="99"/>
      <c r="O23" s="99"/>
      <c r="P23" s="100"/>
      <c r="Q23" s="55"/>
      <c r="R23" s="55"/>
      <c r="S23" s="55"/>
      <c r="T23" s="55"/>
      <c r="U23" s="55"/>
      <c r="V23" s="55"/>
      <c r="Y23" s="7" t="s">
        <v>46</v>
      </c>
      <c r="Z23" s="85" t="s">
        <v>140</v>
      </c>
      <c r="AA23" s="85"/>
      <c r="AB23" s="85"/>
      <c r="AC23" s="85"/>
      <c r="AD23" s="85"/>
      <c r="AE23" s="19">
        <f>IF(H28="Not True",2,0)</f>
        <v>0</v>
      </c>
      <c r="AF23" s="19">
        <f>IF(H28="Somewhat True",1,0)</f>
        <v>0</v>
      </c>
      <c r="AG23" s="19">
        <f>IF(H28="Certainly True",0,0)</f>
        <v>0</v>
      </c>
      <c r="AH23" s="86"/>
      <c r="AI23" s="21"/>
      <c r="AJ23" s="78"/>
      <c r="AK23" s="78"/>
      <c r="AL23" s="78"/>
      <c r="AM23" s="78"/>
      <c r="AN23" s="78"/>
      <c r="AO23" s="78"/>
      <c r="AP23" s="78"/>
      <c r="AQ23" s="78"/>
      <c r="AR23" s="78"/>
      <c r="AS23" s="75"/>
      <c r="BC23" s="10"/>
      <c r="BD23" s="10"/>
    </row>
    <row r="24" spans="1:56" ht="21" customHeight="1" thickBot="1">
      <c r="A24" s="27">
        <v>17</v>
      </c>
      <c r="B24" s="103" t="s">
        <v>16</v>
      </c>
      <c r="C24" s="103"/>
      <c r="D24" s="103"/>
      <c r="E24" s="103"/>
      <c r="F24" s="103"/>
      <c r="G24" s="103"/>
      <c r="H24" s="95" t="s">
        <v>29</v>
      </c>
      <c r="I24" s="96"/>
      <c r="J24" s="97"/>
      <c r="K24" s="1"/>
      <c r="L24" s="1"/>
      <c r="M24" s="55"/>
      <c r="N24" s="55"/>
      <c r="O24" s="55"/>
      <c r="P24" s="55"/>
      <c r="Q24" s="55"/>
      <c r="R24" s="55"/>
      <c r="S24" s="55"/>
      <c r="T24" s="55"/>
      <c r="U24" s="55"/>
      <c r="V24" s="55"/>
      <c r="Y24" s="7" t="s">
        <v>47</v>
      </c>
      <c r="Z24" s="85" t="s">
        <v>68</v>
      </c>
      <c r="AA24" s="85"/>
      <c r="AB24" s="85"/>
      <c r="AC24" s="85"/>
      <c r="AD24" s="85"/>
      <c r="AE24" s="19">
        <f>IF(H32="Not True",2,0)</f>
        <v>0</v>
      </c>
      <c r="AF24" s="19">
        <f>IF(H32="Somewhat True",1,0)</f>
        <v>0</v>
      </c>
      <c r="AG24" s="19">
        <f>IF(H32="Certainly True",0,0)</f>
        <v>0</v>
      </c>
      <c r="AH24" s="86"/>
      <c r="AI24" s="21"/>
      <c r="AJ24" s="78"/>
      <c r="AK24" s="78"/>
      <c r="AL24" s="78"/>
      <c r="AM24" s="78"/>
      <c r="AN24" s="78"/>
      <c r="AO24" s="78"/>
      <c r="AP24" s="78"/>
      <c r="AQ24" s="78"/>
      <c r="AR24" s="78"/>
      <c r="AS24" s="75"/>
      <c r="AT24" s="10"/>
      <c r="AU24" t="s">
        <v>83</v>
      </c>
    </row>
    <row r="25" spans="1:56" ht="20.25" customHeight="1">
      <c r="A25" s="27">
        <v>18</v>
      </c>
      <c r="B25" s="103" t="s">
        <v>138</v>
      </c>
      <c r="C25" s="103"/>
      <c r="D25" s="103"/>
      <c r="E25" s="103"/>
      <c r="F25" s="103"/>
      <c r="G25" s="103"/>
      <c r="H25" s="95" t="s">
        <v>29</v>
      </c>
      <c r="I25" s="96"/>
      <c r="J25" s="97"/>
      <c r="K25" s="1"/>
      <c r="L25" s="1"/>
      <c r="M25" s="55"/>
      <c r="N25" s="55"/>
      <c r="O25" s="55"/>
      <c r="P25" s="55"/>
      <c r="Q25" s="55"/>
      <c r="R25" s="55"/>
      <c r="S25" s="55"/>
      <c r="T25" s="55"/>
      <c r="U25" s="55"/>
      <c r="V25" s="55"/>
      <c r="Y25" s="4" t="s">
        <v>48</v>
      </c>
      <c r="AE25" s="6"/>
      <c r="AF25" s="6"/>
      <c r="AG25" s="6"/>
      <c r="AH25" s="5"/>
      <c r="AI25" s="5"/>
      <c r="AJ25" s="78"/>
      <c r="AK25" s="78"/>
      <c r="AL25" s="78"/>
      <c r="AM25" s="78"/>
      <c r="AN25" s="78"/>
      <c r="AO25" s="78"/>
      <c r="AP25" s="78"/>
      <c r="AQ25" s="78"/>
      <c r="AR25" s="78"/>
      <c r="AS25" s="75"/>
      <c r="AU25" s="49"/>
      <c r="AV25" s="46"/>
      <c r="AW25" s="79" t="s">
        <v>100</v>
      </c>
      <c r="AX25" s="79" t="s">
        <v>101</v>
      </c>
      <c r="AY25" s="81" t="s">
        <v>25</v>
      </c>
      <c r="AZ25" s="93" t="s">
        <v>102</v>
      </c>
    </row>
    <row r="26" spans="1:56" ht="24.75" customHeight="1" thickBot="1">
      <c r="A26" s="27">
        <v>19</v>
      </c>
      <c r="B26" s="103" t="s">
        <v>17</v>
      </c>
      <c r="C26" s="103"/>
      <c r="D26" s="103"/>
      <c r="E26" s="103"/>
      <c r="F26" s="103"/>
      <c r="G26" s="103"/>
      <c r="H26" s="95" t="s">
        <v>29</v>
      </c>
      <c r="I26" s="96"/>
      <c r="J26" s="97"/>
      <c r="K26" s="1"/>
      <c r="L26" s="1"/>
      <c r="N26" s="55"/>
      <c r="O26" s="55"/>
      <c r="P26" s="55"/>
      <c r="Q26" s="55"/>
      <c r="R26" s="55"/>
      <c r="S26" s="55"/>
      <c r="T26" s="55"/>
      <c r="U26" s="55"/>
      <c r="V26" s="55"/>
      <c r="Y26" s="7" t="s">
        <v>34</v>
      </c>
      <c r="Z26" s="85" t="s">
        <v>69</v>
      </c>
      <c r="AA26" s="85"/>
      <c r="AB26" s="85"/>
      <c r="AC26" s="85"/>
      <c r="AD26" s="85"/>
      <c r="AE26" s="19">
        <f>IF(H13="Not True",0,0)</f>
        <v>0</v>
      </c>
      <c r="AF26" s="19">
        <f>IF(H13="Somewhat True",1,0)</f>
        <v>0</v>
      </c>
      <c r="AG26" s="19">
        <f>IF(H13="Certainly True",2,0)</f>
        <v>0</v>
      </c>
      <c r="AH26" s="86" t="str">
        <f>IF(COUNTIF(Calcs!B26:B30,"Please select")=0,SUM(AE26:AG30),"Answer All Qs")</f>
        <v>Answer All Qs</v>
      </c>
      <c r="AI26" s="21"/>
      <c r="AJ26" s="78"/>
      <c r="AK26" s="78"/>
      <c r="AL26" s="78"/>
      <c r="AM26" s="78"/>
      <c r="AN26" s="78"/>
      <c r="AO26" s="78"/>
      <c r="AP26" s="78"/>
      <c r="AQ26" s="78"/>
      <c r="AR26" s="78"/>
      <c r="AS26" s="75"/>
      <c r="AU26" s="50"/>
      <c r="AV26" s="48"/>
      <c r="AW26" s="80"/>
      <c r="AX26" s="80"/>
      <c r="AY26" s="80"/>
      <c r="AZ26" s="94"/>
    </row>
    <row r="27" spans="1:56" ht="21" customHeight="1">
      <c r="A27" s="27">
        <v>20</v>
      </c>
      <c r="B27" s="103" t="s">
        <v>84</v>
      </c>
      <c r="C27" s="103"/>
      <c r="D27" s="103"/>
      <c r="E27" s="103"/>
      <c r="F27" s="103"/>
      <c r="G27" s="103"/>
      <c r="H27" s="95" t="s">
        <v>29</v>
      </c>
      <c r="I27" s="96"/>
      <c r="J27" s="97"/>
      <c r="K27" s="1"/>
      <c r="L27" s="1"/>
      <c r="N27" s="55"/>
      <c r="O27" s="55"/>
      <c r="P27" s="55"/>
      <c r="Q27" s="55"/>
      <c r="R27" s="55"/>
      <c r="S27" s="55"/>
      <c r="T27" s="55"/>
      <c r="U27" s="55"/>
      <c r="V27" s="55"/>
      <c r="Y27" s="7" t="s">
        <v>49</v>
      </c>
      <c r="Z27" s="85" t="s">
        <v>70</v>
      </c>
      <c r="AA27" s="85"/>
      <c r="AB27" s="85"/>
      <c r="AC27" s="85"/>
      <c r="AD27" s="85"/>
      <c r="AE27" s="19">
        <f>IF(H18="Not True",2,0)</f>
        <v>0</v>
      </c>
      <c r="AF27" s="19">
        <f>IF(H18="Somewhat True",1,0)</f>
        <v>0</v>
      </c>
      <c r="AG27" s="19">
        <f>IF(H18="Certainly True",0,0)</f>
        <v>0</v>
      </c>
      <c r="AH27" s="86"/>
      <c r="AI27" s="21"/>
      <c r="AJ27" s="78"/>
      <c r="AK27" s="78"/>
      <c r="AL27" s="78"/>
      <c r="AM27" s="78"/>
      <c r="AN27" s="78"/>
      <c r="AO27" s="78"/>
      <c r="AP27" s="78"/>
      <c r="AQ27" s="78"/>
      <c r="AR27" s="78"/>
      <c r="AS27" s="75"/>
      <c r="AU27" s="35" t="s">
        <v>103</v>
      </c>
      <c r="AV27" s="53"/>
      <c r="AW27" s="53"/>
      <c r="AX27" s="45"/>
      <c r="AY27" s="45"/>
      <c r="AZ27" s="47"/>
    </row>
    <row r="28" spans="1:56" ht="21" customHeight="1">
      <c r="A28" s="27">
        <v>21</v>
      </c>
      <c r="B28" s="103" t="s">
        <v>140</v>
      </c>
      <c r="C28" s="103"/>
      <c r="D28" s="103"/>
      <c r="E28" s="103"/>
      <c r="F28" s="103"/>
      <c r="G28" s="103"/>
      <c r="H28" s="95" t="s">
        <v>29</v>
      </c>
      <c r="I28" s="96"/>
      <c r="J28" s="97"/>
      <c r="K28" s="1"/>
      <c r="L28" s="1"/>
      <c r="N28" s="55"/>
      <c r="O28" s="55"/>
      <c r="P28" s="55"/>
      <c r="Q28" s="55"/>
      <c r="R28" s="55"/>
      <c r="S28" s="55"/>
      <c r="T28" s="55"/>
      <c r="U28" s="55"/>
      <c r="V28" s="55"/>
      <c r="Y28" s="7" t="s">
        <v>50</v>
      </c>
      <c r="Z28" s="85" t="s">
        <v>14</v>
      </c>
      <c r="AA28" s="85"/>
      <c r="AB28" s="85"/>
      <c r="AC28" s="85"/>
      <c r="AD28" s="85"/>
      <c r="AE28" s="19">
        <f>IF(H21="Not True",2,0)</f>
        <v>0</v>
      </c>
      <c r="AF28" s="19">
        <f>IF(H21="Somewhat True",1,0)</f>
        <v>0</v>
      </c>
      <c r="AG28" s="19">
        <f>IF(H21="Certainly True",0,0)</f>
        <v>0</v>
      </c>
      <c r="AH28" s="86"/>
      <c r="AI28" s="21"/>
      <c r="AJ28" s="78"/>
      <c r="AK28" s="78"/>
      <c r="AL28" s="78"/>
      <c r="AM28" s="78"/>
      <c r="AN28" s="78"/>
      <c r="AO28" s="78"/>
      <c r="AP28" s="78"/>
      <c r="AQ28" s="78"/>
      <c r="AR28" s="78"/>
      <c r="AS28" s="75"/>
      <c r="AU28" s="35" t="s">
        <v>104</v>
      </c>
      <c r="AV28" s="57"/>
      <c r="AW28" s="59">
        <v>0</v>
      </c>
      <c r="AX28" s="59">
        <v>0</v>
      </c>
      <c r="AY28" s="59">
        <v>1</v>
      </c>
      <c r="AZ28" s="60">
        <v>2</v>
      </c>
    </row>
    <row r="29" spans="1:56" ht="21.75" customHeight="1">
      <c r="A29" s="27">
        <v>22</v>
      </c>
      <c r="B29" s="103" t="s">
        <v>139</v>
      </c>
      <c r="C29" s="103"/>
      <c r="D29" s="103"/>
      <c r="E29" s="103"/>
      <c r="F29" s="103"/>
      <c r="G29" s="103"/>
      <c r="H29" s="95" t="s">
        <v>29</v>
      </c>
      <c r="I29" s="96"/>
      <c r="J29" s="97"/>
      <c r="K29" s="1"/>
      <c r="L29" s="1"/>
      <c r="N29" s="55"/>
      <c r="O29" s="55"/>
      <c r="P29" s="55"/>
      <c r="Q29" s="55"/>
      <c r="R29" s="55"/>
      <c r="S29" s="55"/>
      <c r="T29" s="55"/>
      <c r="U29" s="55"/>
      <c r="V29" s="55"/>
      <c r="Y29" s="7" t="s">
        <v>51</v>
      </c>
      <c r="Z29" s="85" t="s">
        <v>17</v>
      </c>
      <c r="AA29" s="85"/>
      <c r="AB29" s="85"/>
      <c r="AC29" s="85"/>
      <c r="AD29" s="85"/>
      <c r="AE29" s="19">
        <f>IF(H26="Not True",0,0)</f>
        <v>0</v>
      </c>
      <c r="AF29" s="19">
        <f>IF(H26="Somewhat True",1,0)</f>
        <v>0</v>
      </c>
      <c r="AG29" s="19">
        <f>IF(H26="Certainly True",2,0)</f>
        <v>0</v>
      </c>
      <c r="AH29" s="86"/>
      <c r="AI29" s="21"/>
      <c r="AJ29" s="78"/>
      <c r="AK29" s="78"/>
      <c r="AL29" s="78"/>
      <c r="AM29" s="78"/>
      <c r="AN29" s="78"/>
      <c r="AO29" s="78"/>
      <c r="AP29" s="78"/>
      <c r="AQ29" s="78"/>
      <c r="AR29" s="78"/>
      <c r="AS29" s="75"/>
      <c r="AU29" s="35" t="s">
        <v>105</v>
      </c>
      <c r="AV29" s="57"/>
      <c r="AW29" s="59">
        <v>0</v>
      </c>
      <c r="AX29" s="59">
        <v>0</v>
      </c>
      <c r="AY29" s="59">
        <v>1</v>
      </c>
      <c r="AZ29" s="60">
        <v>2</v>
      </c>
      <c r="BA29" s="28"/>
      <c r="BB29" s="28"/>
    </row>
    <row r="30" spans="1:56" ht="16.5" thickBot="1">
      <c r="A30" s="27">
        <v>23</v>
      </c>
      <c r="B30" s="103" t="s">
        <v>18</v>
      </c>
      <c r="C30" s="103"/>
      <c r="D30" s="103"/>
      <c r="E30" s="103"/>
      <c r="F30" s="103"/>
      <c r="G30" s="103"/>
      <c r="H30" s="95" t="s">
        <v>29</v>
      </c>
      <c r="I30" s="96"/>
      <c r="J30" s="97"/>
      <c r="K30" s="1"/>
      <c r="L30" s="1"/>
      <c r="Y30" s="7" t="s">
        <v>52</v>
      </c>
      <c r="Z30" s="85" t="s">
        <v>75</v>
      </c>
      <c r="AA30" s="85"/>
      <c r="AB30" s="85"/>
      <c r="AC30" s="85"/>
      <c r="AD30" s="85"/>
      <c r="AE30" s="19">
        <f>IF(H30="Not True",0,0)</f>
        <v>0</v>
      </c>
      <c r="AF30" s="19">
        <f>IF(H30="Somewhat True",1,0)</f>
        <v>0</v>
      </c>
      <c r="AG30" s="19">
        <f>IF(H30="Certainly True",2,0)</f>
        <v>0</v>
      </c>
      <c r="AH30" s="86"/>
      <c r="AI30" s="21"/>
      <c r="AJ30" s="75"/>
      <c r="AK30" s="75"/>
      <c r="AL30" s="75"/>
      <c r="AM30" s="75"/>
      <c r="AN30" s="75"/>
      <c r="AO30" s="75"/>
      <c r="AP30" s="75"/>
      <c r="AQ30" s="75"/>
      <c r="AR30" s="75"/>
      <c r="AS30" s="75"/>
      <c r="AT30" s="28"/>
      <c r="AU30" s="36" t="s">
        <v>106</v>
      </c>
      <c r="AV30" s="58"/>
      <c r="AW30" s="51">
        <v>0</v>
      </c>
      <c r="AX30" s="51">
        <v>0</v>
      </c>
      <c r="AY30" s="51">
        <v>1</v>
      </c>
      <c r="AZ30" s="52">
        <v>2</v>
      </c>
      <c r="BB30" s="13"/>
      <c r="BC30" s="17"/>
      <c r="BD30" s="17"/>
    </row>
    <row r="31" spans="1:56" ht="21" customHeight="1">
      <c r="A31" s="27">
        <v>24</v>
      </c>
      <c r="B31" s="103" t="s">
        <v>88</v>
      </c>
      <c r="C31" s="103"/>
      <c r="D31" s="103"/>
      <c r="E31" s="103"/>
      <c r="F31" s="103"/>
      <c r="G31" s="103"/>
      <c r="H31" s="95" t="s">
        <v>29</v>
      </c>
      <c r="I31" s="96"/>
      <c r="J31" s="97"/>
      <c r="K31" s="1"/>
      <c r="L31" s="1"/>
      <c r="Y31" s="4" t="s">
        <v>53</v>
      </c>
      <c r="AE31" s="6"/>
      <c r="AF31" s="6"/>
      <c r="AG31" s="6"/>
      <c r="AH31" s="5"/>
      <c r="AI31" s="5"/>
      <c r="AJ31" s="75"/>
      <c r="AK31" s="75"/>
      <c r="AL31" s="75"/>
      <c r="AM31" s="75"/>
      <c r="AN31" s="75"/>
      <c r="AO31" s="75"/>
      <c r="AP31" s="75"/>
      <c r="AQ31" s="75"/>
      <c r="AR31" s="75"/>
      <c r="AS31" s="75"/>
      <c r="AT31" s="17"/>
      <c r="AV31" s="23"/>
      <c r="AW31" s="23"/>
      <c r="AX31" s="23"/>
      <c r="AY31" s="23"/>
      <c r="AZ31" s="23"/>
      <c r="BA31" s="23"/>
      <c r="BB31" s="23"/>
    </row>
    <row r="32" spans="1:56" ht="21" customHeight="1">
      <c r="A32" s="27">
        <v>25</v>
      </c>
      <c r="B32" s="103" t="s">
        <v>19</v>
      </c>
      <c r="C32" s="103"/>
      <c r="D32" s="103"/>
      <c r="E32" s="103"/>
      <c r="F32" s="103"/>
      <c r="G32" s="103"/>
      <c r="H32" s="95" t="s">
        <v>29</v>
      </c>
      <c r="I32" s="96"/>
      <c r="J32" s="97"/>
      <c r="K32" s="1"/>
      <c r="L32" s="1"/>
      <c r="Y32" s="7" t="s">
        <v>54</v>
      </c>
      <c r="Z32" s="85" t="s">
        <v>2</v>
      </c>
      <c r="AA32" s="85"/>
      <c r="AB32" s="85"/>
      <c r="AC32" s="85"/>
      <c r="AD32" s="85"/>
      <c r="AE32" s="8">
        <f>IF(H8="Not True",0,0)</f>
        <v>0</v>
      </c>
      <c r="AF32" s="8">
        <f>IF(H8="Somewhat True",1,0)</f>
        <v>0</v>
      </c>
      <c r="AG32" s="8">
        <f>IF(H8="Certainly True",2,0)</f>
        <v>0</v>
      </c>
      <c r="AH32" s="86" t="str">
        <f>IF(COUNTIF(Calcs!B34:B38,"Please select")=0,SUM(AE32:AG36),"Answer All Qs")</f>
        <v>Answer All Qs</v>
      </c>
      <c r="AI32" s="21"/>
      <c r="AJ32" s="76" t="s">
        <v>130</v>
      </c>
      <c r="AK32" s="76"/>
      <c r="AL32" s="76"/>
      <c r="AM32" s="76"/>
      <c r="AN32" s="76"/>
      <c r="AO32" s="76"/>
      <c r="AP32" s="76"/>
      <c r="AQ32" s="76"/>
      <c r="AR32" s="76"/>
      <c r="AS32" s="76"/>
      <c r="AU32" s="76" t="s">
        <v>90</v>
      </c>
      <c r="AV32" s="76"/>
      <c r="AW32" s="76"/>
      <c r="AX32" s="76"/>
      <c r="AY32" s="76"/>
      <c r="AZ32" s="76"/>
      <c r="BA32" s="23"/>
      <c r="BB32" s="23"/>
      <c r="BC32" s="44"/>
      <c r="BD32" s="44"/>
    </row>
    <row r="33" spans="1:56" ht="15.95" customHeight="1">
      <c r="A33" s="3"/>
      <c r="B33" s="2"/>
      <c r="C33" s="2"/>
      <c r="D33" s="2"/>
      <c r="E33" s="2"/>
      <c r="F33" s="2"/>
      <c r="G33" s="2"/>
      <c r="H33" s="1"/>
      <c r="I33" s="1"/>
      <c r="J33" s="1"/>
      <c r="K33" s="1"/>
      <c r="L33" s="1"/>
      <c r="Y33" s="7" t="s">
        <v>55</v>
      </c>
      <c r="Z33" s="85" t="s">
        <v>71</v>
      </c>
      <c r="AA33" s="85"/>
      <c r="AB33" s="85"/>
      <c r="AC33" s="85"/>
      <c r="AD33" s="85"/>
      <c r="AE33" s="8">
        <f>IF(H11="Not True",0,0)</f>
        <v>0</v>
      </c>
      <c r="AF33" s="8">
        <f>IF(H11="Somewhat True",1,0)</f>
        <v>0</v>
      </c>
      <c r="AG33" s="8">
        <f>IF(H11="Certainly True",2,0)</f>
        <v>0</v>
      </c>
      <c r="AH33" s="86"/>
      <c r="AI33" s="21"/>
      <c r="AJ33" s="76"/>
      <c r="AK33" s="76"/>
      <c r="AL33" s="76"/>
      <c r="AM33" s="76"/>
      <c r="AN33" s="76"/>
      <c r="AO33" s="76"/>
      <c r="AP33" s="76"/>
      <c r="AQ33" s="76"/>
      <c r="AR33" s="76"/>
      <c r="AS33" s="76"/>
      <c r="AT33" s="44"/>
      <c r="AU33" s="76"/>
      <c r="AV33" s="76"/>
      <c r="AW33" s="76"/>
      <c r="AX33" s="76"/>
      <c r="AY33" s="76"/>
      <c r="AZ33" s="76"/>
      <c r="BA33" s="23"/>
      <c r="BB33" s="23"/>
      <c r="BC33" s="44"/>
      <c r="BD33" s="44"/>
    </row>
    <row r="34" spans="1:56" ht="21.75" customHeight="1">
      <c r="A34" s="3"/>
      <c r="B34" s="2" t="s">
        <v>20</v>
      </c>
      <c r="C34" s="2"/>
      <c r="D34" s="2"/>
      <c r="E34" s="2"/>
      <c r="F34" s="2"/>
      <c r="G34" s="2"/>
      <c r="H34" s="1"/>
      <c r="I34" s="1"/>
      <c r="J34" s="1"/>
      <c r="K34" s="1"/>
      <c r="L34" s="1"/>
      <c r="Y34" s="7" t="s">
        <v>56</v>
      </c>
      <c r="Z34" s="85" t="s">
        <v>72</v>
      </c>
      <c r="AA34" s="85"/>
      <c r="AB34" s="85"/>
      <c r="AC34" s="85"/>
      <c r="AD34" s="85"/>
      <c r="AE34" s="19">
        <f>IF(H16="Not True",0,0)</f>
        <v>0</v>
      </c>
      <c r="AF34" s="19">
        <f>IF(H16="Somewhat True",1,0)</f>
        <v>0</v>
      </c>
      <c r="AG34" s="19">
        <f>IF(H16="Certainly True",2,0)</f>
        <v>0</v>
      </c>
      <c r="AH34" s="86"/>
      <c r="AI34" s="21"/>
      <c r="AJ34" s="76"/>
      <c r="AK34" s="76"/>
      <c r="AL34" s="76"/>
      <c r="AM34" s="76"/>
      <c r="AN34" s="76"/>
      <c r="AO34" s="76"/>
      <c r="AP34" s="76"/>
      <c r="AQ34" s="76"/>
      <c r="AR34" s="76"/>
      <c r="AS34" s="76"/>
      <c r="AT34" s="25"/>
      <c r="AU34" s="76"/>
      <c r="AV34" s="76"/>
      <c r="AW34" s="76"/>
      <c r="AX34" s="76"/>
      <c r="AY34" s="76"/>
      <c r="AZ34" s="76"/>
      <c r="BA34" s="23"/>
      <c r="BB34" s="23"/>
      <c r="BC34" s="44"/>
      <c r="BD34" s="44"/>
    </row>
    <row r="35" spans="1:56" ht="15.75">
      <c r="B35" s="111"/>
      <c r="C35" s="78"/>
      <c r="D35" s="78"/>
      <c r="E35" s="78"/>
      <c r="F35" s="78"/>
      <c r="G35" s="78"/>
      <c r="H35" s="78"/>
      <c r="I35" s="78"/>
      <c r="J35" s="78"/>
      <c r="K35" s="1"/>
      <c r="L35" s="1"/>
      <c r="Y35" s="7" t="s">
        <v>57</v>
      </c>
      <c r="Z35" s="85" t="s">
        <v>16</v>
      </c>
      <c r="AA35" s="85"/>
      <c r="AB35" s="85"/>
      <c r="AC35" s="85"/>
      <c r="AD35" s="85"/>
      <c r="AE35" s="19">
        <f>IF(H24="Not True",0,0)</f>
        <v>0</v>
      </c>
      <c r="AF35" s="19">
        <f>IF(H24="Somewhat True",1,0)</f>
        <v>0</v>
      </c>
      <c r="AG35" s="19">
        <f>IF(H24="Certainly True",2,0)</f>
        <v>0</v>
      </c>
      <c r="AH35" s="86"/>
      <c r="AI35" s="21"/>
      <c r="AJ35" s="76"/>
      <c r="AK35" s="76"/>
      <c r="AL35" s="76"/>
      <c r="AM35" s="76"/>
      <c r="AN35" s="76"/>
      <c r="AO35" s="76"/>
      <c r="AP35" s="76"/>
      <c r="AQ35" s="76"/>
      <c r="AR35" s="76"/>
      <c r="AS35" s="76"/>
      <c r="AT35" s="25"/>
      <c r="AU35" s="76"/>
      <c r="AV35" s="76"/>
      <c r="AW35" s="76"/>
      <c r="AX35" s="76"/>
      <c r="AY35" s="76"/>
      <c r="AZ35" s="76"/>
      <c r="BA35" s="23"/>
      <c r="BB35" s="23"/>
      <c r="BC35" s="44"/>
      <c r="BD35" s="44"/>
    </row>
    <row r="36" spans="1:56" ht="15.75">
      <c r="B36" s="78"/>
      <c r="C36" s="78"/>
      <c r="D36" s="78"/>
      <c r="E36" s="78"/>
      <c r="F36" s="78"/>
      <c r="G36" s="78"/>
      <c r="H36" s="78"/>
      <c r="I36" s="78"/>
      <c r="J36" s="78"/>
      <c r="K36" s="1"/>
      <c r="L36" s="1"/>
      <c r="Y36" s="7" t="s">
        <v>58</v>
      </c>
      <c r="Z36" s="85" t="s">
        <v>73</v>
      </c>
      <c r="AA36" s="85"/>
      <c r="AB36" s="85"/>
      <c r="AC36" s="85"/>
      <c r="AD36" s="85"/>
      <c r="AE36" s="19">
        <f>IF(H27="Not True",0,0)</f>
        <v>0</v>
      </c>
      <c r="AF36" s="19">
        <f>IF(H27="Somewhat True",1,0)</f>
        <v>0</v>
      </c>
      <c r="AG36" s="19">
        <f>IF(H27="Certainly True",2,0)</f>
        <v>0</v>
      </c>
      <c r="AH36" s="86"/>
      <c r="AI36" s="21"/>
      <c r="AT36" s="44"/>
      <c r="AU36" s="76"/>
      <c r="AV36" s="76"/>
      <c r="AW36" s="76"/>
      <c r="AX36" s="76"/>
      <c r="AY36" s="76"/>
      <c r="AZ36" s="76"/>
      <c r="BA36" s="23"/>
      <c r="BB36" s="23"/>
    </row>
    <row r="37" spans="1:56" ht="15.75">
      <c r="B37" s="78"/>
      <c r="C37" s="78"/>
      <c r="D37" s="78"/>
      <c r="E37" s="78"/>
      <c r="F37" s="78"/>
      <c r="G37" s="78"/>
      <c r="H37" s="78"/>
      <c r="I37" s="78"/>
      <c r="J37" s="78"/>
      <c r="K37" s="1"/>
      <c r="L37" s="1"/>
    </row>
    <row r="38" spans="1:56" ht="15.75">
      <c r="B38" s="1"/>
      <c r="C38" s="1"/>
      <c r="D38" s="1"/>
      <c r="E38" s="1"/>
      <c r="F38" s="1"/>
      <c r="G38" s="1"/>
      <c r="H38" s="1"/>
      <c r="I38" s="1"/>
      <c r="J38" s="1"/>
      <c r="K38" s="1"/>
      <c r="L38" s="1"/>
    </row>
    <row r="39" spans="1:56" ht="15.75">
      <c r="B39" s="1"/>
      <c r="C39" s="1"/>
      <c r="D39" s="1"/>
      <c r="E39" s="1"/>
      <c r="F39" s="1"/>
      <c r="G39" s="1"/>
      <c r="H39" s="1"/>
      <c r="I39" s="1"/>
      <c r="J39" s="1"/>
      <c r="K39" s="1"/>
      <c r="L39" s="1"/>
    </row>
    <row r="40" spans="1:56" ht="15.75">
      <c r="B40" s="1"/>
      <c r="C40" s="1"/>
      <c r="D40" s="1"/>
      <c r="E40" s="1"/>
      <c r="F40" s="1"/>
      <c r="G40" s="1"/>
      <c r="H40" s="1"/>
      <c r="I40" s="1"/>
      <c r="J40" s="1"/>
      <c r="K40" s="1"/>
      <c r="L40" s="1"/>
    </row>
    <row r="41" spans="1:56" ht="15.75">
      <c r="B41" s="1"/>
      <c r="C41" s="1"/>
      <c r="D41" s="1"/>
      <c r="E41" s="1"/>
      <c r="F41" s="1"/>
      <c r="G41" s="1"/>
      <c r="H41" s="1"/>
      <c r="I41" s="1"/>
      <c r="J41" s="1"/>
      <c r="K41" s="1"/>
      <c r="L41" s="1"/>
    </row>
    <row r="42" spans="1:56" ht="15.75">
      <c r="B42" s="1"/>
      <c r="C42" s="1"/>
      <c r="D42" s="1"/>
      <c r="E42" s="1"/>
      <c r="F42" s="1"/>
      <c r="G42" s="1"/>
      <c r="H42" s="1"/>
      <c r="I42" s="1"/>
      <c r="J42" s="1"/>
      <c r="K42" s="1"/>
      <c r="L42" s="1"/>
    </row>
    <row r="43" spans="1:56" ht="15.75">
      <c r="B43" s="1"/>
      <c r="C43" s="1"/>
      <c r="D43" s="1"/>
      <c r="E43" s="1"/>
      <c r="F43" s="1"/>
      <c r="G43" s="1"/>
      <c r="H43" s="1"/>
      <c r="I43" s="1"/>
      <c r="J43" s="1"/>
      <c r="K43" s="1"/>
      <c r="L43" s="1"/>
    </row>
    <row r="44" spans="1:56" ht="15.75">
      <c r="B44" s="1"/>
      <c r="C44" s="1"/>
      <c r="D44" s="1"/>
      <c r="E44" s="1"/>
      <c r="F44" s="1"/>
      <c r="G44" s="1"/>
      <c r="H44" s="1"/>
      <c r="I44" s="1"/>
      <c r="J44" s="1"/>
      <c r="K44" s="1"/>
      <c r="L44" s="1"/>
    </row>
    <row r="45" spans="1:56" ht="15.75">
      <c r="B45" s="1"/>
      <c r="C45" s="1"/>
      <c r="D45" s="1"/>
      <c r="E45" s="1"/>
      <c r="F45" s="1"/>
      <c r="G45" s="1"/>
      <c r="K45" s="1"/>
      <c r="L45" s="1"/>
    </row>
  </sheetData>
  <mergeCells count="130">
    <mergeCell ref="AO3:AQ3"/>
    <mergeCell ref="AO4:AQ4"/>
    <mergeCell ref="AO5:AQ5"/>
    <mergeCell ref="AO6:AQ6"/>
    <mergeCell ref="AO7:AQ7"/>
    <mergeCell ref="AO10:AQ10"/>
    <mergeCell ref="AM3:AN3"/>
    <mergeCell ref="AM4:AN4"/>
    <mergeCell ref="AM5:AN5"/>
    <mergeCell ref="AM6:AN6"/>
    <mergeCell ref="AM7:AN7"/>
    <mergeCell ref="AM10:AN10"/>
    <mergeCell ref="B35:J37"/>
    <mergeCell ref="AJ3:AL3"/>
    <mergeCell ref="AJ4:AL4"/>
    <mergeCell ref="AJ5:AL5"/>
    <mergeCell ref="AJ6:AL6"/>
    <mergeCell ref="AJ7:AL7"/>
    <mergeCell ref="AJ10:AL10"/>
    <mergeCell ref="C4:E4"/>
    <mergeCell ref="C5:E5"/>
    <mergeCell ref="C6:E6"/>
    <mergeCell ref="E3:J3"/>
    <mergeCell ref="H26:J26"/>
    <mergeCell ref="H27:J27"/>
    <mergeCell ref="H28:J28"/>
    <mergeCell ref="H29:J29"/>
    <mergeCell ref="H30:J30"/>
    <mergeCell ref="H31:J31"/>
    <mergeCell ref="M3:Q3"/>
    <mergeCell ref="M19:P19"/>
    <mergeCell ref="H32:J32"/>
    <mergeCell ref="H17:J17"/>
    <mergeCell ref="H18:J18"/>
    <mergeCell ref="H19:J19"/>
    <mergeCell ref="B30:G30"/>
    <mergeCell ref="AJ2:AS2"/>
    <mergeCell ref="M11:P11"/>
    <mergeCell ref="M16:P16"/>
    <mergeCell ref="AU15:BA18"/>
    <mergeCell ref="AU20:BA22"/>
    <mergeCell ref="AW25:AW26"/>
    <mergeCell ref="AX25:AX26"/>
    <mergeCell ref="AH20:AH24"/>
    <mergeCell ref="AH26:AH30"/>
    <mergeCell ref="AU2:AY2"/>
    <mergeCell ref="M2:W2"/>
    <mergeCell ref="Y2:AH2"/>
    <mergeCell ref="AH8:AH12"/>
    <mergeCell ref="AH14:AH18"/>
    <mergeCell ref="M23:P23"/>
    <mergeCell ref="Z30:AD30"/>
    <mergeCell ref="Z9:AD9"/>
    <mergeCell ref="Z10:AD10"/>
    <mergeCell ref="Z11:AD11"/>
    <mergeCell ref="Z12:AD12"/>
    <mergeCell ref="Z14:AD14"/>
    <mergeCell ref="Z15:AD15"/>
    <mergeCell ref="Z16:AD16"/>
    <mergeCell ref="Z17:AD17"/>
    <mergeCell ref="B31:G31"/>
    <mergeCell ref="B32:G32"/>
    <mergeCell ref="B20:G20"/>
    <mergeCell ref="B21:G21"/>
    <mergeCell ref="B22:G22"/>
    <mergeCell ref="B23:G23"/>
    <mergeCell ref="B24:G24"/>
    <mergeCell ref="B25:G25"/>
    <mergeCell ref="B27:G27"/>
    <mergeCell ref="B29:G29"/>
    <mergeCell ref="B28:G28"/>
    <mergeCell ref="M8:P8"/>
    <mergeCell ref="Z26:AD26"/>
    <mergeCell ref="Z27:AD27"/>
    <mergeCell ref="Z28:AD28"/>
    <mergeCell ref="Z29:AD29"/>
    <mergeCell ref="Z8:AD8"/>
    <mergeCell ref="B2:J2"/>
    <mergeCell ref="B10:G10"/>
    <mergeCell ref="B26:G26"/>
    <mergeCell ref="B17:G17"/>
    <mergeCell ref="B18:G18"/>
    <mergeCell ref="B12:G12"/>
    <mergeCell ref="H21:J21"/>
    <mergeCell ref="B13:G13"/>
    <mergeCell ref="B14:G14"/>
    <mergeCell ref="B15:G15"/>
    <mergeCell ref="B16:G16"/>
    <mergeCell ref="B8:G8"/>
    <mergeCell ref="H20:J20"/>
    <mergeCell ref="H16:J16"/>
    <mergeCell ref="Z18:AD18"/>
    <mergeCell ref="B19:G19"/>
    <mergeCell ref="B9:G9"/>
    <mergeCell ref="B11:G11"/>
    <mergeCell ref="H8:J8"/>
    <mergeCell ref="H22:J22"/>
    <mergeCell ref="H23:J23"/>
    <mergeCell ref="H24:J24"/>
    <mergeCell ref="H25:J25"/>
    <mergeCell ref="H9:J9"/>
    <mergeCell ref="H10:J10"/>
    <mergeCell ref="H11:J11"/>
    <mergeCell ref="H12:J12"/>
    <mergeCell ref="H13:J13"/>
    <mergeCell ref="H14:J14"/>
    <mergeCell ref="H15:J15"/>
    <mergeCell ref="AU32:AZ36"/>
    <mergeCell ref="AJ15:AR29"/>
    <mergeCell ref="AV4:AV5"/>
    <mergeCell ref="AW4:AW5"/>
    <mergeCell ref="AX4:AX5"/>
    <mergeCell ref="AY4:AY5"/>
    <mergeCell ref="AJ32:AS35"/>
    <mergeCell ref="Z35:AD35"/>
    <mergeCell ref="Z36:AD36"/>
    <mergeCell ref="Z20:AD20"/>
    <mergeCell ref="Z21:AD21"/>
    <mergeCell ref="Z22:AD22"/>
    <mergeCell ref="Z23:AD23"/>
    <mergeCell ref="Z24:AD24"/>
    <mergeCell ref="AH32:AH36"/>
    <mergeCell ref="Z32:AD32"/>
    <mergeCell ref="Z33:AD33"/>
    <mergeCell ref="Z34:AD34"/>
    <mergeCell ref="AJ13:AL13"/>
    <mergeCell ref="AM13:AN13"/>
    <mergeCell ref="AO13:AQ13"/>
    <mergeCell ref="AY25:AY26"/>
    <mergeCell ref="AZ25:AZ26"/>
  </mergeCells>
  <conditionalFormatting sqref="H8:H32">
    <cfRule type="expression" dxfId="6" priority="9">
      <formula>IF(H8="Please select",TRUE,FALSE)</formula>
    </cfRule>
  </conditionalFormatting>
  <conditionalFormatting sqref="M3:Q3">
    <cfRule type="expression" dxfId="5" priority="6">
      <formula>IF($M$3="Please select",TRUE,FALSE)</formula>
    </cfRule>
  </conditionalFormatting>
  <conditionalFormatting sqref="M8:P8">
    <cfRule type="expression" dxfId="4" priority="5">
      <formula>IF(AND(COUNTIF($M$3:$M$3,"Yes *"),$M$8="Please select"),TRUE,FALSE)</formula>
    </cfRule>
  </conditionalFormatting>
  <conditionalFormatting sqref="M11:P11">
    <cfRule type="expression" dxfId="3" priority="4">
      <formula>IF(AND(COUNTIF($M$3:$M$3,"Yes *"),$M$11="Please select"),TRUE,FALSE)</formula>
    </cfRule>
  </conditionalFormatting>
  <conditionalFormatting sqref="M16:P16">
    <cfRule type="expression" dxfId="2" priority="3">
      <formula>IF(AND(COUNTIF($M$3:$M$3,"Yes *"),$M$16="Please select"),TRUE,FALSE)</formula>
    </cfRule>
  </conditionalFormatting>
  <conditionalFormatting sqref="M19:P19">
    <cfRule type="expression" dxfId="1" priority="2">
      <formula>IF(AND(COUNTIF($M$3:$M$3,"Yes *"),$M$19="Please select"),TRUE,FALSE)</formula>
    </cfRule>
  </conditionalFormatting>
  <conditionalFormatting sqref="M23:P23">
    <cfRule type="expression" dxfId="0" priority="1">
      <formula>IF(AND(COUNTIF($M$3:$M$3,"Yes *"),$M$23="Please select"),TRUE,FALSE)</formula>
    </cfRule>
  </conditionalFormatting>
  <dataValidations xWindow="1080" yWindow="512" count="4">
    <dataValidation type="list" showInputMessage="1" showErrorMessage="1" sqref="M8:P8" xr:uid="{00000000-0002-0000-0000-000000000000}">
      <formula1>"Please select,Less than a month,1-5 months,6-12 months,Over a year"</formula1>
    </dataValidation>
    <dataValidation type="list" showInputMessage="1" showErrorMessage="1" sqref="M19 M11:P11 M16:P16 M23" xr:uid="{00000000-0002-0000-0000-000001000000}">
      <formula1>"Please select,Not at all,Only a little,Quite a lot,A great deal"</formula1>
    </dataValidation>
    <dataValidation type="list" showInputMessage="1" showErrorMessage="1" sqref="M3:Q3" xr:uid="{00000000-0002-0000-0000-000002000000}">
      <formula1>"Please select,No,Yes - minor difficulties,Yes - definite difficulties,Yes - severe difficulties		"</formula1>
    </dataValidation>
    <dataValidation type="list" showInputMessage="1" showErrorMessage="1" sqref="H8:J32" xr:uid="{00000000-0002-0000-0000-000003000000}">
      <formula1>"Please select,Not True,Somewhat True,Certainly True"</formula1>
    </dataValidation>
  </dataValidations>
  <pageMargins left="0.19685039370078741" right="3.937007874015748E-2" top="0.74803149606299213" bottom="0.19685039370078741" header="0.31496062992125984" footer="0"/>
  <pageSetup paperSize="9" orientation="portrait" r:id="rId1"/>
  <headerFooter>
    <oddHeader xml:space="preserve">&amp;CStrengths &amp; Difficulties Questionnaire (Teacher's Copy)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workbookViewId="0">
      <selection activeCell="D21" sqref="D21"/>
    </sheetView>
  </sheetViews>
  <sheetFormatPr defaultColWidth="8.85546875" defaultRowHeight="15"/>
  <cols>
    <col min="1" max="1" width="12.42578125" bestFit="1" customWidth="1"/>
    <col min="2" max="2" width="21.140625" bestFit="1" customWidth="1"/>
    <col min="4" max="4" width="39" bestFit="1" customWidth="1"/>
    <col min="5" max="5" width="9" bestFit="1" customWidth="1"/>
    <col min="6" max="6" width="12.7109375" customWidth="1"/>
  </cols>
  <sheetData>
    <row r="1" spans="1:7" ht="15.75" thickBot="1">
      <c r="A1" t="s">
        <v>23</v>
      </c>
      <c r="B1" s="4" t="s">
        <v>32</v>
      </c>
      <c r="D1" s="4" t="s">
        <v>132</v>
      </c>
      <c r="E1" s="38" t="s">
        <v>25</v>
      </c>
      <c r="F1" s="38" t="s">
        <v>134</v>
      </c>
      <c r="G1" s="38" t="s">
        <v>133</v>
      </c>
    </row>
    <row r="2" spans="1:7" ht="15.95" customHeight="1">
      <c r="A2" t="s">
        <v>79</v>
      </c>
      <c r="B2" s="55" t="str">
        <f>SDQ!H10</f>
        <v>Please select</v>
      </c>
      <c r="D2" s="55" t="s">
        <v>86</v>
      </c>
      <c r="E2" s="67">
        <f>IF(SDQ!M11="Quite a lot",1,0)</f>
        <v>0</v>
      </c>
      <c r="F2" s="68">
        <f>IF(SDQ!M11="A great deal",2,0)</f>
        <v>0</v>
      </c>
      <c r="G2" s="134" t="str">
        <f>IF(COUNTIF(Calcs!D7,"Yes *")=1,SUM(E2:F4),IF(D7="No","-","Answer All Qs"))</f>
        <v>Answer All Qs</v>
      </c>
    </row>
    <row r="3" spans="1:7" ht="15.75">
      <c r="B3" s="55" t="str">
        <f>SDQ!H15</f>
        <v>Please select</v>
      </c>
      <c r="D3" s="55" t="s">
        <v>27</v>
      </c>
      <c r="E3" s="69">
        <f>IF(SDQ!M16="Quite a lot",1,0)</f>
        <v>0</v>
      </c>
      <c r="F3" s="33">
        <f>IF(SDQ!M16="A great deal",2,0)</f>
        <v>0</v>
      </c>
      <c r="G3" s="135"/>
    </row>
    <row r="4" spans="1:7" ht="16.5" thickBot="1">
      <c r="B4" s="55" t="str">
        <f>SDQ!H20</f>
        <v>Please select</v>
      </c>
      <c r="D4" s="55" t="s">
        <v>28</v>
      </c>
      <c r="E4" s="70">
        <f>IF(SDQ!M19="Quite a lot",1,0)</f>
        <v>0</v>
      </c>
      <c r="F4" s="71">
        <f>IF(SDQ!M19="A great deal",2,0)</f>
        <v>0</v>
      </c>
      <c r="G4" s="136"/>
    </row>
    <row r="5" spans="1:7">
      <c r="B5" t="str">
        <f>SDQ!H23</f>
        <v>Please select</v>
      </c>
    </row>
    <row r="6" spans="1:7">
      <c r="B6" t="str">
        <f>SDQ!H31</f>
        <v>Please select</v>
      </c>
    </row>
    <row r="7" spans="1:7">
      <c r="D7" t="str">
        <f>SDQ!M3</f>
        <v>Please select</v>
      </c>
    </row>
    <row r="8" spans="1:7">
      <c r="D8" t="str">
        <f>SDQ!M8</f>
        <v>Please select</v>
      </c>
    </row>
    <row r="9" spans="1:7">
      <c r="B9" s="4" t="s">
        <v>38</v>
      </c>
      <c r="D9" t="str">
        <f>SDQ!M11</f>
        <v>Please select</v>
      </c>
    </row>
    <row r="10" spans="1:7" ht="15.75">
      <c r="B10" s="55" t="str">
        <f>SDQ!H12</f>
        <v>Please select</v>
      </c>
      <c r="D10" t="str">
        <f>SDQ!M16</f>
        <v>Please select</v>
      </c>
    </row>
    <row r="11" spans="1:7">
      <c r="B11" t="str">
        <f>SDQ!H14</f>
        <v>Please select</v>
      </c>
      <c r="D11" t="str">
        <f>SDQ!M19</f>
        <v>Please select</v>
      </c>
    </row>
    <row r="12" spans="1:7">
      <c r="B12" t="str">
        <f>SDQ!H19</f>
        <v>Please select</v>
      </c>
      <c r="D12" t="str">
        <f>SDQ!M23</f>
        <v>Please select</v>
      </c>
    </row>
    <row r="13" spans="1:7">
      <c r="B13" t="str">
        <f>SDQ!H25</f>
        <v>Please select</v>
      </c>
    </row>
    <row r="14" spans="1:7">
      <c r="B14" t="str">
        <f>SDQ!H29</f>
        <v>Please select</v>
      </c>
    </row>
    <row r="17" spans="2:2">
      <c r="B17" s="4" t="s">
        <v>44</v>
      </c>
    </row>
    <row r="18" spans="2:2">
      <c r="B18" t="str">
        <f>SDQ!H9</f>
        <v>Please select</v>
      </c>
    </row>
    <row r="19" spans="2:2">
      <c r="B19" t="str">
        <f>SDQ!H17</f>
        <v>Please select</v>
      </c>
    </row>
    <row r="20" spans="2:2">
      <c r="B20" t="str">
        <f>SDQ!H22</f>
        <v>Please select</v>
      </c>
    </row>
    <row r="21" spans="2:2">
      <c r="B21" t="str">
        <f>SDQ!H28</f>
        <v>Please select</v>
      </c>
    </row>
    <row r="22" spans="2:2">
      <c r="B22" t="str">
        <f>SDQ!H32</f>
        <v>Please select</v>
      </c>
    </row>
    <row r="25" spans="2:2">
      <c r="B25" s="4" t="s">
        <v>48</v>
      </c>
    </row>
    <row r="26" spans="2:2">
      <c r="B26" t="str">
        <f>SDQ!H13</f>
        <v>Please select</v>
      </c>
    </row>
    <row r="27" spans="2:2">
      <c r="B27" t="str">
        <f>SDQ!H18</f>
        <v>Please select</v>
      </c>
    </row>
    <row r="28" spans="2:2">
      <c r="B28" t="str">
        <f>SDQ!H21</f>
        <v>Please select</v>
      </c>
    </row>
    <row r="29" spans="2:2">
      <c r="B29" t="str">
        <f>SDQ!H26</f>
        <v>Please select</v>
      </c>
    </row>
    <row r="30" spans="2:2">
      <c r="B30" t="str">
        <f>SDQ!H30</f>
        <v>Please select</v>
      </c>
    </row>
    <row r="33" spans="2:2">
      <c r="B33" s="4" t="s">
        <v>53</v>
      </c>
    </row>
    <row r="34" spans="2:2">
      <c r="B34" t="str">
        <f>SDQ!H8</f>
        <v>Please select</v>
      </c>
    </row>
    <row r="35" spans="2:2">
      <c r="B35" t="str">
        <f>SDQ!H11</f>
        <v>Please select</v>
      </c>
    </row>
    <row r="36" spans="2:2">
      <c r="B36" t="str">
        <f>SDQ!H16</f>
        <v>Please select</v>
      </c>
    </row>
    <row r="37" spans="2:2">
      <c r="B37" t="str">
        <f>SDQ!H24</f>
        <v>Please select</v>
      </c>
    </row>
    <row r="38" spans="2:2">
      <c r="B38" t="str">
        <f>SDQ!H27</f>
        <v>Please select</v>
      </c>
    </row>
  </sheetData>
  <sheetProtection sheet="1" objects="1" scenarios="1"/>
  <mergeCells count="1">
    <mergeCell ref="G2:G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92C3A81F91394DAFE8B3FF5EE403BD" ma:contentTypeVersion="13" ma:contentTypeDescription="Create a new document." ma:contentTypeScope="" ma:versionID="003c780415a9d98b2750357e55639351">
  <xsd:schema xmlns:xsd="http://www.w3.org/2001/XMLSchema" xmlns:xs="http://www.w3.org/2001/XMLSchema" xmlns:p="http://schemas.microsoft.com/office/2006/metadata/properties" xmlns:ns3="7446af49-0157-4784-b7e4-a8135f4de511" xmlns:ns4="9ac72267-b3a7-439f-bf2a-c616fd0a665c" targetNamespace="http://schemas.microsoft.com/office/2006/metadata/properties" ma:root="true" ma:fieldsID="91463e035eda8eaabc6a7693760caf41" ns3:_="" ns4:_="">
    <xsd:import namespace="7446af49-0157-4784-b7e4-a8135f4de511"/>
    <xsd:import namespace="9ac72267-b3a7-439f-bf2a-c616fd0a665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6af49-0157-4784-b7e4-a8135f4de51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c72267-b3a7-439f-bf2a-c616fd0a665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D0F751-CD5B-4570-9F2F-CC8BB6364911}">
  <ds:schemaRefs>
    <ds:schemaRef ds:uri="http://schemas.openxmlformats.org/package/2006/metadata/core-properties"/>
    <ds:schemaRef ds:uri="http://schemas.microsoft.com/office/2006/documentManagement/types"/>
    <ds:schemaRef ds:uri="7446af49-0157-4784-b7e4-a8135f4de511"/>
    <ds:schemaRef ds:uri="http://purl.org/dc/elements/1.1/"/>
    <ds:schemaRef ds:uri="http://schemas.microsoft.com/office/2006/metadata/properties"/>
    <ds:schemaRef ds:uri="9ac72267-b3a7-439f-bf2a-c616fd0a665c"/>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B3356E7-7E74-4905-AB43-F8A56598A8F5}">
  <ds:schemaRefs>
    <ds:schemaRef ds:uri="http://schemas.microsoft.com/sharepoint/v3/contenttype/forms"/>
  </ds:schemaRefs>
</ds:datastoreItem>
</file>

<file path=customXml/itemProps3.xml><?xml version="1.0" encoding="utf-8"?>
<ds:datastoreItem xmlns:ds="http://schemas.openxmlformats.org/officeDocument/2006/customXml" ds:itemID="{6EAE3A7F-1606-4AD7-A329-612873FD2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6af49-0157-4784-b7e4-a8135f4de511"/>
    <ds:schemaRef ds:uri="9ac72267-b3a7-439f-bf2a-c616fd0a66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SDQ</vt:lpstr>
      <vt:lpstr>Calcs</vt:lpstr>
      <vt:lpstr>Please_select</vt:lpstr>
      <vt:lpstr>SDQ!Print_Area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A Williams</dc:creator>
  <cp:lastModifiedBy>White, Suzanne - Oxfordshire Customer Services</cp:lastModifiedBy>
  <cp:lastPrinted>2018-09-08T14:36:21Z</cp:lastPrinted>
  <dcterms:created xsi:type="dcterms:W3CDTF">2017-12-05T08:02:01Z</dcterms:created>
  <dcterms:modified xsi:type="dcterms:W3CDTF">2020-09-04T14:36:57Z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0x010100A392C3A81F91394DAFE8B3FF5EE403BD</vt:lpwstr>
  </property>
</Properties>
</file>